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Academic Services\Student Advisory &amp; Wellbeing\International Student Support\Nicole Young\US loans\Processed applications\2022-23\ACOA\"/>
    </mc:Choice>
  </mc:AlternateContent>
  <xr:revisionPtr revIDLastSave="0" documentId="13_ncr:1_{1B299FD3-FF14-45A7-A5B6-7BAA87B004A8}" xr6:coauthVersionLast="47" xr6:coauthVersionMax="47" xr10:uidLastSave="{00000000-0000-0000-0000-000000000000}"/>
  <bookViews>
    <workbookView xWindow="-110" yWindow="-110" windowWidth="19420" windowHeight="10420" activeTab="2" xr2:uid="{00000000-000D-0000-FFFF-FFFF00000000}"/>
  </bookViews>
  <sheets>
    <sheet name="Instructions " sheetId="5" r:id="rId1"/>
    <sheet name="Step 1 US loan application form" sheetId="3" r:id="rId2"/>
    <sheet name="Step 2 COA" sheetId="1" r:id="rId3"/>
    <sheet name="Step 3 Visa Letter" sheetId="2" r:id="rId4"/>
    <sheet name="Office Use"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2" l="1"/>
  <c r="B43" i="2" s="1"/>
  <c r="H43" i="2"/>
  <c r="B42" i="2" s="1"/>
  <c r="B14" i="1" l="1"/>
  <c r="C11" i="1" l="1"/>
  <c r="B19" i="2" l="1"/>
  <c r="B18" i="2"/>
  <c r="B17" i="2"/>
  <c r="A6" i="2"/>
  <c r="A5" i="2"/>
  <c r="A4" i="2"/>
  <c r="A3" i="2"/>
  <c r="A2" i="2"/>
  <c r="A1" i="2"/>
  <c r="B59" i="2"/>
  <c r="B44" i="2"/>
  <c r="B39" i="2"/>
  <c r="C5" i="1"/>
  <c r="C6" i="1"/>
  <c r="C7" i="1"/>
  <c r="C8" i="1"/>
  <c r="C9" i="1"/>
  <c r="C10" i="1"/>
  <c r="C12" i="1"/>
  <c r="C13" i="1"/>
  <c r="B15" i="1"/>
  <c r="B27" i="1"/>
  <c r="C15" i="1" l="1"/>
  <c r="B19" i="1" s="1"/>
  <c r="B25" i="1" s="1"/>
  <c r="D25" i="1" s="1"/>
  <c r="B28" i="1" l="1"/>
  <c r="B30" i="1" s="1"/>
  <c r="C27" i="1" s="1"/>
  <c r="C25" i="1"/>
  <c r="C28" i="1" l="1"/>
  <c r="B38" i="1"/>
  <c r="B39" i="1" s="1"/>
  <c r="C29" i="1" s="1"/>
  <c r="C30" i="1" l="1"/>
  <c r="D27" i="1" s="1"/>
  <c r="D28" i="1" s="1"/>
  <c r="D30" i="1" s="1"/>
</calcChain>
</file>

<file path=xl/sharedStrings.xml><?xml version="1.0" encoding="utf-8"?>
<sst xmlns="http://schemas.openxmlformats.org/spreadsheetml/2006/main" count="138" uniqueCount="129">
  <si>
    <t>EFA=Estimated Financial Assistance</t>
  </si>
  <si>
    <t>EFC=Estimated Financial Contribution</t>
  </si>
  <si>
    <t>COA=Cost of Attendance</t>
  </si>
  <si>
    <t>Unsubsidised Maximum</t>
  </si>
  <si>
    <t>$31000</t>
  </si>
  <si>
    <t>$23000</t>
  </si>
  <si>
    <t>Subsidised Award</t>
  </si>
  <si>
    <t>Unsubsidised and Subsidised (combined)</t>
  </si>
  <si>
    <t>Subsidised</t>
  </si>
  <si>
    <t>Maximum Combined Stafford</t>
  </si>
  <si>
    <t>Aggregate Limits</t>
  </si>
  <si>
    <t>Annual Limits</t>
  </si>
  <si>
    <t>Please enter Yes or No</t>
  </si>
  <si>
    <t>My parent would like to borrow the PLUS loan fees</t>
  </si>
  <si>
    <t>Please enter the amount you would like to borrow (this may not be more than the Eligible Amount as shown above)</t>
  </si>
  <si>
    <t>Parent PLUS</t>
  </si>
  <si>
    <t>Stafford Unsubsidised</t>
  </si>
  <si>
    <t>Stafford Subsidised</t>
  </si>
  <si>
    <t>Maximum Amount</t>
  </si>
  <si>
    <t>Initial Amount</t>
  </si>
  <si>
    <t>EFA (other aid)</t>
  </si>
  <si>
    <t xml:space="preserve"> </t>
  </si>
  <si>
    <t>EFC</t>
  </si>
  <si>
    <t>COA</t>
  </si>
  <si>
    <t xml:space="preserve">  Stafford Subsidised</t>
  </si>
  <si>
    <t>Loan Eligibility</t>
  </si>
  <si>
    <t>College ID</t>
  </si>
  <si>
    <t>D.O.B. dd/mm/yyyy</t>
  </si>
  <si>
    <t>EFA ($)</t>
  </si>
  <si>
    <t>EFA (£)</t>
  </si>
  <si>
    <t>Country</t>
  </si>
  <si>
    <t>Post code/ Zip code</t>
  </si>
  <si>
    <t>Total COA is</t>
  </si>
  <si>
    <t xml:space="preserve">Exchange Rate  £1:$ </t>
  </si>
  <si>
    <t>1st line of address</t>
  </si>
  <si>
    <t>Full name</t>
  </si>
  <si>
    <t>Total</t>
  </si>
  <si>
    <t>Two flights to US</t>
  </si>
  <si>
    <t>Visa fees</t>
  </si>
  <si>
    <t>Personal</t>
  </si>
  <si>
    <t>Books/materials</t>
  </si>
  <si>
    <t>Board</t>
  </si>
  <si>
    <t>Room</t>
  </si>
  <si>
    <t xml:space="preserve">Tuition </t>
  </si>
  <si>
    <t>US Dollar</t>
  </si>
  <si>
    <t>Pound Sterling</t>
  </si>
  <si>
    <t>Cost of Attendance</t>
  </si>
  <si>
    <t>Dependent 1st year</t>
  </si>
  <si>
    <t>Course</t>
  </si>
  <si>
    <t>Undergraduate Student</t>
  </si>
  <si>
    <t>Complete the yellow boxes</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</si>
  <si>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</si>
  <si>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</si>
  <si>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</si>
  <si>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</si>
  <si>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</si>
  <si>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</si>
  <si>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</si>
  <si>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</si>
  <si>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</si>
  <si>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</si>
  <si>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</si>
  <si>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</si>
  <si>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</si>
  <si>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</si>
  <si>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</si>
  <si>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</si>
  <si>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</si>
  <si>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</si>
  <si>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Subsidized Loan</t>
  </si>
  <si>
    <t>Direct Unsubsidized Loan</t>
  </si>
  <si>
    <t>Direct PLUS Loan</t>
  </si>
  <si>
    <t>The disbursement dates are as follows:</t>
  </si>
  <si>
    <t xml:space="preserve">This certificate is only valid if printed on school headed paper and signed by the International Funding </t>
  </si>
  <si>
    <t>Coordinator and stamped by the Office stamp.</t>
  </si>
  <si>
    <t>International Funding Coordinator</t>
  </si>
  <si>
    <t>Date Issued</t>
  </si>
  <si>
    <t>Immigration Health Sub-charge</t>
  </si>
  <si>
    <t>Course Length in years</t>
  </si>
  <si>
    <t>State</t>
  </si>
  <si>
    <t>City</t>
  </si>
  <si>
    <t>Plus</t>
  </si>
  <si>
    <t>Term 1</t>
  </si>
  <si>
    <t>Term 2</t>
  </si>
  <si>
    <t>Sub Stafford</t>
  </si>
  <si>
    <t>Unsub Stafford</t>
  </si>
  <si>
    <t>Section 1 Personal Information</t>
  </si>
  <si>
    <t>First Name</t>
  </si>
  <si>
    <t>Surname</t>
  </si>
  <si>
    <t xml:space="preserve">Date of Birth </t>
  </si>
  <si>
    <t>Social Security No.</t>
  </si>
  <si>
    <t>Course of Study</t>
  </si>
  <si>
    <t xml:space="preserve">Level of Study </t>
  </si>
  <si>
    <t>Section 2 Existing Financial Awards</t>
  </si>
  <si>
    <t>if Yes please give full details of the source of funding and amounts</t>
  </si>
  <si>
    <t>Section 3 Document Checklist</t>
  </si>
  <si>
    <t>Documents prepared</t>
  </si>
  <si>
    <t>Section 4 Declaration</t>
  </si>
  <si>
    <t>I declare that the information I submit to the International Funding Coordinator is to the best of my knowledge true and accurate</t>
  </si>
  <si>
    <t>Approved Loan amounts</t>
  </si>
  <si>
    <t>Gross</t>
  </si>
  <si>
    <t>Net</t>
  </si>
  <si>
    <t>Unsubsidised</t>
  </si>
  <si>
    <t>PLUS</t>
  </si>
  <si>
    <t>ISIR checks</t>
  </si>
  <si>
    <t>US Citizen/Eligible Non-citizen</t>
  </si>
  <si>
    <t>SSN match</t>
  </si>
  <si>
    <t>HS diploma or equivalent</t>
  </si>
  <si>
    <t>Under aggregate limits</t>
  </si>
  <si>
    <t>Dependency status</t>
  </si>
  <si>
    <t>CIP code</t>
  </si>
  <si>
    <t>HOW MUCH YOU CAN BORROW ==&gt;</t>
  </si>
  <si>
    <r>
      <rPr>
        <b/>
        <sz val="18"/>
        <color rgb="FFFF0000"/>
        <rFont val="Calibri"/>
        <family val="2"/>
        <scheme val="minor"/>
      </rPr>
      <t>STEP 3</t>
    </r>
    <r>
      <rPr>
        <b/>
        <sz val="18"/>
        <rFont val="Calibri"/>
        <family val="2"/>
        <scheme val="minor"/>
      </rPr>
      <t xml:space="preserve"> : Ensure your name, DOB &amp; student number on visa letter is accurate</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</si>
  <si>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</si>
  <si>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 xml:space="preserve">STEP 1 </t>
    </r>
    <r>
      <rPr>
        <b/>
        <sz val="18"/>
        <rFont val="Calibri"/>
        <family val="2"/>
        <scheme val="minor"/>
      </rPr>
      <t xml:space="preserve">: Complete US loan application form </t>
    </r>
  </si>
  <si>
    <t xml:space="preserve">US Federal Loans </t>
  </si>
  <si>
    <t>Signed &amp; Date</t>
  </si>
  <si>
    <t>Amanda Ellis</t>
  </si>
  <si>
    <t>Federal Direct Loan Application Form for 2022/23</t>
  </si>
  <si>
    <t>Will you be in receipt of any bursaries or scholarships during the academic year 2022/23?</t>
  </si>
  <si>
    <t>Academic year 2022-23</t>
  </si>
  <si>
    <t>For Academic Year 2022/23</t>
  </si>
  <si>
    <t>Please enter the amount (in GBP or USD, not both) of any scholarships/ grants you are receiving for 2022-2023 academic year</t>
  </si>
  <si>
    <t>27th October 2022</t>
  </si>
  <si>
    <t>9th February 2023</t>
  </si>
  <si>
    <r>
      <rPr>
        <b/>
        <sz val="18"/>
        <color rgb="FFFF0000"/>
        <rFont val="Calibri"/>
        <family val="2"/>
        <scheme val="minor"/>
      </rPr>
      <t>STEP 4</t>
    </r>
    <r>
      <rPr>
        <b/>
        <sz val="18"/>
        <rFont val="Calibri"/>
        <family val="2"/>
        <scheme val="minor"/>
      </rPr>
      <t xml:space="preserve"> : Save spreadsheet and send to usloans@rhul.ac.uk</t>
    </r>
  </si>
  <si>
    <t xml:space="preserve">Origination fees </t>
  </si>
  <si>
    <t>I understand that the amount RHUL receives will depend on the exchange rate on the day RHUL requests the funds from the US Treasury. If, due to exchange rate fluctuations this means the loans do not cover the full cost of my tuition, I will become liable</t>
  </si>
  <si>
    <t xml:space="preserve">Travel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</si>
</sst>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409]#,##0.00"/>
    <numFmt numFmtId="165" formatCode="[$$-409]#,##0"/>
    <numFmt numFmtId="166" formatCode="[$-F800]dddd\,\ mmmm\ dd\,\ yyyy"/>
    <numFmt numFmtId="167" formatCode="_-* #,##0_-;\-* #,##0_-;_-* &quot;-&quot;??_-;_-@_-"/>
    <numFmt numFmtId="168" formatCode="[$-809]d\ mmmm\ yyyy;@"/>
    <numFmt numFmtId="169" formatCode="&quot;£&quot;#,##0"/>
  </numFmts>
  <fonts count="28" x14ac:knownFonts="1">
    <font>
      <sz val="11"/>
      <color theme="1"/>
      <name val="Calibri"/>
      <family val="2"/>
      <scheme val="minor"/>
    </font>
    <font>
      <sz val="10"/>
      <name val="Arial"/>
      <family val="2"/>
    </font>
    <font>
      <sz val="10"/>
      <name val="Arial"/>
      <family val="2"/>
    </font>
    <font>
      <b/>
      <sz val="12"/>
      <name val="Arial"/>
      <family val="2"/>
    </font>
    <font>
      <b/>
      <sz val="10"/>
      <name val="Arial"/>
      <family val="2"/>
    </font>
    <font>
      <b/>
      <sz val="14"/>
      <name val="Arial"/>
      <family val="2"/>
    </font>
    <font>
      <b/>
      <i/>
      <sz val="10"/>
      <name val="Arial"/>
      <family val="2"/>
    </font>
    <font>
      <sz val="11"/>
      <color theme="1"/>
      <name val="Arial"/>
      <family val="2"/>
    </font>
    <font>
      <i/>
      <sz val="24"/>
      <name val="Arial"/>
      <family val="2"/>
    </font>
    <font>
      <b/>
      <sz val="18"/>
      <color theme="1"/>
      <name val="Times New Roman"/>
      <family val="1"/>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sz val="12"/>
      <name val="Arial"/>
      <family val="2"/>
    </font>
    <font>
      <b/>
      <sz val="11"/>
      <color theme="1"/>
      <name val="Arial"/>
      <family val="2"/>
    </font>
    <font>
      <b/>
      <sz val="11"/>
      <name val="Arial"/>
      <family val="2"/>
    </font>
    <font>
      <sz val="8"/>
      <color rgb="FF000000"/>
      <name val="Segoe UI"/>
      <family val="2"/>
    </font>
    <font>
      <sz val="18"/>
      <color theme="1"/>
      <name val="Calibri"/>
      <family val="2"/>
      <scheme val="minor"/>
    </font>
    <font>
      <b/>
      <sz val="18"/>
      <color theme="1"/>
      <name val="Calibri"/>
      <family val="2"/>
      <scheme val="minor"/>
    </font>
    <font>
      <b/>
      <sz val="18"/>
      <color rgb="FFFF0000"/>
      <name val="Calibri"/>
      <family val="2"/>
      <scheme val="minor"/>
    </font>
    <font>
      <b/>
      <sz val="18"/>
      <name val="Calibri"/>
      <family val="2"/>
      <scheme val="minor"/>
    </font>
    <font>
      <u/>
      <sz val="11"/>
      <color theme="10"/>
      <name val="Calibri"/>
      <family val="2"/>
      <scheme val="minor"/>
    </font>
    <font>
      <b/>
      <sz val="18"/>
      <color theme="10"/>
      <name val="Calibri"/>
      <family val="2"/>
      <scheme val="minor"/>
    </font>
    <font>
      <sz val="28"/>
      <color theme="1"/>
      <name val="Calibri"/>
      <family val="2"/>
      <scheme val="minor"/>
    </font>
    <font>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indexed="55"/>
        <bgColor indexed="64"/>
      </patternFill>
    </fill>
    <fill>
      <patternFill patternType="solid">
        <fgColor rgb="FFFF9900"/>
        <bgColor indexed="64"/>
      </patternFill>
    </fill>
    <fill>
      <patternFill patternType="solid">
        <fgColor theme="0"/>
        <bgColor indexed="64"/>
      </patternFill>
    </fill>
    <fill>
      <patternFill patternType="solid">
        <fgColor rgb="FFFFFF99"/>
        <bgColor indexed="64"/>
      </patternFill>
    </fill>
    <fill>
      <patternFill patternType="solid">
        <fgColor theme="5"/>
        <bgColor indexed="64"/>
      </patternFill>
    </fill>
    <fill>
      <patternFill patternType="solid">
        <fgColor rgb="FFFFFF66"/>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 fillId="0" borderId="0"/>
    <xf numFmtId="43" fontId="2" fillId="0" borderId="0" applyFont="0" applyFill="0" applyBorder="0" applyAlignment="0" applyProtection="0"/>
    <xf numFmtId="0" fontId="24" fillId="0" borderId="0" applyNumberFormat="0" applyFill="0" applyBorder="0" applyAlignment="0" applyProtection="0"/>
  </cellStyleXfs>
  <cellXfs count="145">
    <xf numFmtId="0" fontId="0" fillId="0" borderId="0" xfId="0"/>
    <xf numFmtId="0" fontId="1" fillId="0" borderId="0" xfId="1"/>
    <xf numFmtId="164" fontId="1" fillId="0" borderId="0" xfId="1" applyNumberFormat="1"/>
    <xf numFmtId="0" fontId="2" fillId="0" borderId="0" xfId="1" applyFont="1"/>
    <xf numFmtId="3" fontId="1" fillId="0" borderId="0" xfId="1" applyNumberFormat="1" applyAlignment="1">
      <alignment horizontal="center"/>
    </xf>
    <xf numFmtId="0" fontId="2" fillId="0" borderId="0" xfId="1" applyFont="1" applyAlignment="1">
      <alignment horizontal="center" wrapText="1"/>
    </xf>
    <xf numFmtId="0" fontId="2" fillId="0" borderId="0" xfId="1" applyFont="1" applyAlignment="1">
      <alignment horizontal="center"/>
    </xf>
    <xf numFmtId="0" fontId="1" fillId="0" borderId="0" xfId="1" applyFill="1"/>
    <xf numFmtId="164" fontId="3" fillId="0" borderId="0" xfId="1" applyNumberFormat="1" applyFont="1" applyFill="1" applyBorder="1"/>
    <xf numFmtId="164" fontId="4" fillId="0" borderId="0" xfId="1" applyNumberFormat="1" applyFont="1" applyFill="1" applyBorder="1"/>
    <xf numFmtId="0" fontId="3" fillId="0" borderId="0" xfId="1" applyFont="1" applyFill="1" applyBorder="1" applyAlignment="1">
      <alignment wrapText="1"/>
    </xf>
    <xf numFmtId="165" fontId="3" fillId="0" borderId="0" xfId="1" applyNumberFormat="1" applyFont="1" applyFill="1" applyBorder="1"/>
    <xf numFmtId="0" fontId="3" fillId="0" borderId="0" xfId="1" applyFont="1" applyFill="1" applyBorder="1"/>
    <xf numFmtId="0" fontId="3" fillId="0" borderId="4" xfId="1" applyFont="1" applyFill="1" applyBorder="1" applyAlignment="1"/>
    <xf numFmtId="165" fontId="5" fillId="0" borderId="0" xfId="1" applyNumberFormat="1" applyFont="1"/>
    <xf numFmtId="0" fontId="5" fillId="0" borderId="0" xfId="1" applyFont="1"/>
    <xf numFmtId="165" fontId="5" fillId="0" borderId="2" xfId="1" applyNumberFormat="1" applyFont="1" applyFill="1" applyBorder="1"/>
    <xf numFmtId="165" fontId="5" fillId="0" borderId="12" xfId="1" applyNumberFormat="1" applyFont="1" applyFill="1" applyBorder="1"/>
    <xf numFmtId="165" fontId="1" fillId="3" borderId="0" xfId="1" applyNumberFormat="1" applyFill="1"/>
    <xf numFmtId="165" fontId="1" fillId="0" borderId="0" xfId="1" applyNumberFormat="1"/>
    <xf numFmtId="165" fontId="1" fillId="0" borderId="0" xfId="1" applyNumberFormat="1" applyFill="1"/>
    <xf numFmtId="165" fontId="2" fillId="0" borderId="0" xfId="1" applyNumberFormat="1" applyFont="1"/>
    <xf numFmtId="0" fontId="6" fillId="0" borderId="2" xfId="1" applyFont="1" applyFill="1" applyBorder="1"/>
    <xf numFmtId="165" fontId="3" fillId="0" borderId="0" xfId="1" applyNumberFormat="1" applyFont="1" applyFill="1"/>
    <xf numFmtId="0" fontId="3" fillId="0" borderId="0" xfId="1" applyFont="1" applyAlignment="1">
      <alignment horizontal="right"/>
    </xf>
    <xf numFmtId="0" fontId="1" fillId="0" borderId="0" xfId="1" applyFill="1" applyAlignment="1">
      <alignment horizontal="right"/>
    </xf>
    <xf numFmtId="0" fontId="2" fillId="0" borderId="0" xfId="1" applyFont="1" applyAlignment="1">
      <alignment horizontal="left"/>
    </xf>
    <xf numFmtId="0" fontId="1" fillId="0" borderId="0" xfId="1" applyAlignment="1">
      <alignment horizontal="center"/>
    </xf>
    <xf numFmtId="0" fontId="3" fillId="0" borderId="0" xfId="1" applyFont="1" applyAlignment="1">
      <alignment horizontal="center"/>
    </xf>
    <xf numFmtId="0" fontId="4" fillId="0" borderId="0" xfId="1" applyFont="1"/>
    <xf numFmtId="166" fontId="1" fillId="0" borderId="0" xfId="1" applyNumberFormat="1"/>
    <xf numFmtId="0" fontId="2" fillId="0" borderId="0" xfId="1" applyFont="1" applyAlignment="1">
      <alignment wrapText="1"/>
    </xf>
    <xf numFmtId="0" fontId="3" fillId="0" borderId="0" xfId="1" applyFont="1" applyAlignment="1">
      <alignment horizontal="center" wrapText="1"/>
    </xf>
    <xf numFmtId="0" fontId="9" fillId="0" borderId="0" xfId="0" applyFont="1" applyAlignment="1" applyProtection="1">
      <alignment horizontal="left"/>
      <protection hidden="1"/>
    </xf>
    <xf numFmtId="0" fontId="10" fillId="0" borderId="0" xfId="0" applyFont="1" applyAlignment="1" applyProtection="1">
      <alignment horizontal="center"/>
      <protection hidden="1"/>
    </xf>
    <xf numFmtId="0" fontId="0" fillId="0" borderId="0" xfId="0" applyProtection="1">
      <protection hidden="1"/>
    </xf>
    <xf numFmtId="0" fontId="9" fillId="0" borderId="0" xfId="0" applyFont="1" applyAlignment="1" applyProtection="1">
      <alignment horizontal="left" wrapText="1"/>
      <protection hidden="1"/>
    </xf>
    <xf numFmtId="49" fontId="10" fillId="0" borderId="0" xfId="0" applyNumberFormat="1" applyFont="1" applyAlignment="1" applyProtection="1">
      <alignment horizontal="center"/>
      <protection hidden="1"/>
    </xf>
    <xf numFmtId="14" fontId="9" fillId="0" borderId="0" xfId="0" applyNumberFormat="1" applyFont="1" applyAlignment="1" applyProtection="1">
      <alignment horizontal="left"/>
      <protection hidden="1"/>
    </xf>
    <xf numFmtId="49" fontId="4" fillId="0" borderId="0" xfId="0" applyNumberFormat="1" applyFont="1" applyAlignment="1" applyProtection="1">
      <alignment horizontal="center"/>
      <protection hidden="1"/>
    </xf>
    <xf numFmtId="0" fontId="4" fillId="0" borderId="0" xfId="0" applyFont="1" applyAlignment="1" applyProtection="1">
      <alignment horizontal="center"/>
      <protection hidden="1"/>
    </xf>
    <xf numFmtId="0" fontId="11" fillId="0" borderId="0" xfId="0" applyFont="1" applyProtection="1">
      <protection hidden="1"/>
    </xf>
    <xf numFmtId="0" fontId="12" fillId="0" borderId="0" xfId="0" applyFont="1" applyAlignment="1" applyProtection="1">
      <alignment horizontal="left"/>
      <protection hidden="1"/>
    </xf>
    <xf numFmtId="0" fontId="13" fillId="0" borderId="0" xfId="0" applyFont="1" applyProtection="1">
      <protection hidden="1"/>
    </xf>
    <xf numFmtId="0" fontId="14" fillId="0" borderId="1" xfId="0" applyFont="1" applyBorder="1" applyAlignment="1" applyProtection="1">
      <alignment horizontal="center" vertical="top" wrapText="1"/>
      <protection hidden="1"/>
    </xf>
    <xf numFmtId="0" fontId="3" fillId="0" borderId="1" xfId="0" applyFont="1" applyBorder="1" applyAlignment="1">
      <alignment horizontal="center"/>
    </xf>
    <xf numFmtId="0" fontId="3" fillId="0" borderId="0" xfId="0" applyFont="1" applyProtection="1">
      <protection hidden="1"/>
    </xf>
    <xf numFmtId="0" fontId="3" fillId="0" borderId="0" xfId="0" applyFont="1"/>
    <xf numFmtId="168" fontId="3" fillId="0" borderId="1" xfId="0" applyNumberFormat="1" applyFont="1" applyBorder="1" applyAlignment="1" applyProtection="1">
      <alignment horizontal="center"/>
      <protection hidden="1"/>
    </xf>
    <xf numFmtId="0" fontId="3" fillId="0" borderId="1" xfId="0" applyFont="1" applyBorder="1" applyAlignment="1" applyProtection="1">
      <alignment horizontal="center"/>
      <protection hidden="1"/>
    </xf>
    <xf numFmtId="0" fontId="15" fillId="0" borderId="0" xfId="0" applyFont="1" applyProtection="1">
      <protection hidden="1"/>
    </xf>
    <xf numFmtId="0" fontId="16" fillId="0" borderId="0" xfId="0" applyFont="1" applyProtection="1">
      <protection hidden="1"/>
    </xf>
    <xf numFmtId="0" fontId="16" fillId="0" borderId="0" xfId="0" applyFont="1"/>
    <xf numFmtId="0" fontId="15" fillId="0" borderId="0" xfId="0" applyNumberFormat="1" applyFont="1" applyProtection="1">
      <protection hidden="1"/>
    </xf>
    <xf numFmtId="166" fontId="3" fillId="0" borderId="1" xfId="0" applyNumberFormat="1" applyFont="1" applyBorder="1" applyAlignment="1" applyProtection="1">
      <alignment horizontal="center"/>
      <protection hidden="1"/>
    </xf>
    <xf numFmtId="0" fontId="14" fillId="0" borderId="0" xfId="0" applyFont="1" applyProtection="1">
      <protection hidden="1"/>
    </xf>
    <xf numFmtId="0" fontId="14" fillId="0" borderId="0" xfId="0" applyFont="1"/>
    <xf numFmtId="0" fontId="14" fillId="0" borderId="1" xfId="0" applyFont="1" applyFill="1" applyBorder="1" applyAlignment="1" applyProtection="1">
      <alignment horizontal="center" vertical="top" wrapText="1"/>
      <protection hidden="1"/>
    </xf>
    <xf numFmtId="0" fontId="14" fillId="0" borderId="1" xfId="0" applyNumberFormat="1" applyFont="1" applyBorder="1" applyAlignment="1" applyProtection="1">
      <alignment horizontal="center"/>
      <protection hidden="1"/>
    </xf>
    <xf numFmtId="164" fontId="3" fillId="0" borderId="1" xfId="0" applyNumberFormat="1" applyFont="1" applyBorder="1" applyAlignment="1" applyProtection="1">
      <alignment horizontal="center"/>
      <protection hidden="1"/>
    </xf>
    <xf numFmtId="0" fontId="14" fillId="0" borderId="13" xfId="0" applyFont="1" applyBorder="1" applyAlignment="1" applyProtection="1">
      <alignment horizontal="center" vertical="top" wrapText="1"/>
      <protection hidden="1"/>
    </xf>
    <xf numFmtId="0" fontId="0" fillId="0" borderId="0" xfId="0" applyNumberFormat="1" applyProtection="1">
      <protection hidden="1"/>
    </xf>
    <xf numFmtId="0" fontId="3" fillId="0" borderId="13" xfId="0" applyFont="1" applyBorder="1" applyAlignment="1" applyProtection="1">
      <alignment horizontal="center"/>
      <protection hidden="1"/>
    </xf>
    <xf numFmtId="0" fontId="14" fillId="0" borderId="0" xfId="0" applyFont="1" applyBorder="1" applyAlignment="1" applyProtection="1">
      <alignment horizontal="center" vertical="top" wrapText="1"/>
      <protection hidden="1"/>
    </xf>
    <xf numFmtId="0" fontId="15" fillId="0" borderId="0" xfId="0" applyFont="1"/>
    <xf numFmtId="168" fontId="15" fillId="0" borderId="0" xfId="0" applyNumberFormat="1" applyFont="1" applyAlignment="1" applyProtection="1">
      <alignment horizontal="left"/>
      <protection hidden="1"/>
    </xf>
    <xf numFmtId="0" fontId="3" fillId="0" borderId="7" xfId="1" applyFont="1" applyFill="1" applyBorder="1" applyAlignment="1">
      <alignment wrapText="1"/>
    </xf>
    <xf numFmtId="0" fontId="4" fillId="4" borderId="0" xfId="1" applyFont="1" applyFill="1"/>
    <xf numFmtId="0" fontId="3" fillId="4" borderId="3" xfId="1" applyFont="1" applyFill="1" applyBorder="1" applyAlignment="1">
      <alignment horizontal="right"/>
    </xf>
    <xf numFmtId="167" fontId="3" fillId="4" borderId="2" xfId="2" applyNumberFormat="1" applyFont="1" applyFill="1" applyBorder="1" applyAlignment="1">
      <alignment horizontal="right"/>
    </xf>
    <xf numFmtId="0" fontId="1" fillId="4" borderId="11" xfId="1" applyFill="1" applyBorder="1" applyAlignment="1">
      <alignment wrapText="1"/>
    </xf>
    <xf numFmtId="0" fontId="3" fillId="4" borderId="10" xfId="1" applyFont="1" applyFill="1" applyBorder="1" applyAlignment="1">
      <alignment horizontal="right" wrapText="1"/>
    </xf>
    <xf numFmtId="0" fontId="3" fillId="4" borderId="9" xfId="1" applyFont="1" applyFill="1" applyBorder="1" applyAlignment="1">
      <alignment horizontal="right" wrapText="1"/>
    </xf>
    <xf numFmtId="0" fontId="3" fillId="4" borderId="7" xfId="1" applyFont="1" applyFill="1" applyBorder="1" applyAlignment="1">
      <alignment wrapText="1"/>
    </xf>
    <xf numFmtId="0" fontId="3" fillId="4" borderId="3" xfId="1" applyFont="1" applyFill="1" applyBorder="1" applyAlignment="1">
      <alignment horizontal="center" wrapText="1"/>
    </xf>
    <xf numFmtId="0" fontId="3" fillId="4" borderId="12" xfId="1" applyFont="1" applyFill="1" applyBorder="1" applyAlignment="1">
      <alignment horizontal="center" wrapText="1"/>
    </xf>
    <xf numFmtId="0" fontId="3" fillId="4" borderId="2" xfId="1" applyFont="1" applyFill="1" applyBorder="1" applyAlignment="1">
      <alignment horizontal="center" wrapText="1"/>
    </xf>
    <xf numFmtId="165" fontId="1" fillId="4" borderId="11" xfId="1" applyNumberFormat="1" applyFill="1" applyBorder="1"/>
    <xf numFmtId="0" fontId="3" fillId="4" borderId="9" xfId="1" applyFont="1" applyFill="1" applyBorder="1"/>
    <xf numFmtId="0" fontId="3" fillId="4" borderId="4" xfId="1" applyFont="1" applyFill="1" applyBorder="1" applyAlignment="1">
      <alignment wrapText="1"/>
    </xf>
    <xf numFmtId="0" fontId="3" fillId="4" borderId="3" xfId="1" applyFont="1" applyFill="1" applyBorder="1" applyAlignment="1">
      <alignment wrapText="1"/>
    </xf>
    <xf numFmtId="0" fontId="3" fillId="4" borderId="2" xfId="1" applyFont="1" applyFill="1" applyBorder="1" applyAlignment="1">
      <alignment wrapText="1"/>
    </xf>
    <xf numFmtId="1" fontId="4" fillId="0" borderId="6" xfId="1" applyNumberFormat="1" applyFont="1" applyFill="1" applyBorder="1"/>
    <xf numFmtId="166" fontId="3" fillId="0" borderId="1" xfId="1" applyNumberFormat="1" applyFont="1" applyBorder="1" applyAlignment="1" applyProtection="1">
      <alignment horizontal="center"/>
      <protection hidden="1"/>
    </xf>
    <xf numFmtId="0" fontId="7" fillId="0" borderId="0" xfId="0" applyFont="1"/>
    <xf numFmtId="0" fontId="6" fillId="0" borderId="9" xfId="0" applyFont="1" applyFill="1" applyBorder="1" applyAlignment="1">
      <alignment wrapText="1"/>
    </xf>
    <xf numFmtId="0" fontId="1" fillId="0" borderId="0" xfId="1" applyFont="1"/>
    <xf numFmtId="2" fontId="4" fillId="4" borderId="0" xfId="1" applyNumberFormat="1" applyFont="1" applyFill="1"/>
    <xf numFmtId="0" fontId="0" fillId="0" borderId="1" xfId="0" applyNumberFormat="1" applyBorder="1" applyProtection="1">
      <protection hidden="1"/>
    </xf>
    <xf numFmtId="0" fontId="17" fillId="0" borderId="1" xfId="0" applyFont="1" applyBorder="1" applyProtection="1">
      <protection hidden="1"/>
    </xf>
    <xf numFmtId="164" fontId="18" fillId="0" borderId="1" xfId="0" applyNumberFormat="1" applyFont="1" applyBorder="1" applyAlignment="1" applyProtection="1">
      <alignment horizontal="center"/>
      <protection hidden="1"/>
    </xf>
    <xf numFmtId="164" fontId="3" fillId="0" borderId="1" xfId="0" applyNumberFormat="1" applyFont="1" applyBorder="1" applyProtection="1">
      <protection hidden="1"/>
    </xf>
    <xf numFmtId="0" fontId="0" fillId="5" borderId="0" xfId="0" applyFill="1" applyProtection="1"/>
    <xf numFmtId="0" fontId="0" fillId="5" borderId="1" xfId="0" applyFill="1" applyBorder="1" applyProtection="1"/>
    <xf numFmtId="0" fontId="0" fillId="6" borderId="1" xfId="0" applyFill="1" applyBorder="1" applyProtection="1">
      <protection locked="0"/>
    </xf>
    <xf numFmtId="0" fontId="0" fillId="5" borderId="0" xfId="0" applyFill="1" applyBorder="1" applyProtection="1"/>
    <xf numFmtId="0" fontId="0" fillId="5" borderId="1" xfId="0" applyFill="1" applyBorder="1" applyAlignment="1" applyProtection="1">
      <alignment wrapText="1"/>
    </xf>
    <xf numFmtId="0" fontId="0" fillId="0" borderId="1" xfId="0" applyFill="1" applyBorder="1" applyAlignment="1">
      <alignment horizontal="center"/>
    </xf>
    <xf numFmtId="0" fontId="0" fillId="0" borderId="1" xfId="0" applyBorder="1"/>
    <xf numFmtId="0" fontId="0" fillId="0" borderId="1" xfId="0" applyBorder="1" applyAlignment="1">
      <alignment wrapText="1"/>
    </xf>
    <xf numFmtId="0" fontId="3" fillId="0" borderId="3" xfId="1" applyFont="1" applyFill="1" applyBorder="1"/>
    <xf numFmtId="0" fontId="0" fillId="9" borderId="0" xfId="0" applyFill="1" applyProtection="1"/>
    <xf numFmtId="166" fontId="7" fillId="2" borderId="3" xfId="1" applyNumberFormat="1" applyFont="1" applyFill="1" applyBorder="1" applyAlignment="1" applyProtection="1">
      <alignment horizontal="left"/>
      <protection locked="0"/>
    </xf>
    <xf numFmtId="0" fontId="7" fillId="2" borderId="3" xfId="1" applyFont="1" applyFill="1" applyBorder="1" applyAlignment="1" applyProtection="1">
      <alignment horizontal="left"/>
      <protection locked="0"/>
    </xf>
    <xf numFmtId="0" fontId="1" fillId="2" borderId="11" xfId="0" applyNumberFormat="1" applyFont="1" applyFill="1" applyBorder="1" applyAlignment="1" applyProtection="1">
      <alignment horizontal="left"/>
      <protection locked="0"/>
    </xf>
    <xf numFmtId="165" fontId="1" fillId="2" borderId="0" xfId="1" applyNumberFormat="1" applyFill="1" applyProtection="1">
      <protection locked="0"/>
    </xf>
    <xf numFmtId="165" fontId="3" fillId="2" borderId="0" xfId="1" applyNumberFormat="1" applyFont="1" applyFill="1" applyBorder="1" applyProtection="1">
      <protection locked="0"/>
    </xf>
    <xf numFmtId="164" fontId="3" fillId="2" borderId="1" xfId="1" applyNumberFormat="1" applyFont="1" applyFill="1" applyBorder="1" applyProtection="1">
      <protection locked="0"/>
    </xf>
    <xf numFmtId="164" fontId="18" fillId="0" borderId="1" xfId="0" applyNumberFormat="1" applyFont="1" applyBorder="1" applyAlignment="1" applyProtection="1">
      <alignment horizontal="center"/>
      <protection locked="0" hidden="1"/>
    </xf>
    <xf numFmtId="0" fontId="3" fillId="0" borderId="1" xfId="0" applyFont="1" applyBorder="1" applyProtection="1">
      <protection locked="0" hidden="1"/>
    </xf>
    <xf numFmtId="164" fontId="3" fillId="0" borderId="1" xfId="0" applyNumberFormat="1" applyFont="1" applyBorder="1" applyAlignment="1" applyProtection="1">
      <alignment horizontal="center"/>
      <protection locked="0" hidden="1"/>
    </xf>
    <xf numFmtId="165" fontId="0" fillId="8" borderId="1" xfId="0" applyNumberFormat="1" applyFill="1" applyBorder="1" applyProtection="1">
      <protection locked="0"/>
    </xf>
    <xf numFmtId="169" fontId="1" fillId="0" borderId="0" xfId="1" applyNumberFormat="1" applyFill="1"/>
    <xf numFmtId="164" fontId="1" fillId="0" borderId="0" xfId="1" applyNumberFormat="1" applyFill="1"/>
    <xf numFmtId="169" fontId="4" fillId="2" borderId="6" xfId="1" applyNumberFormat="1" applyFont="1" applyFill="1" applyBorder="1" applyProtection="1">
      <protection locked="0"/>
    </xf>
    <xf numFmtId="165" fontId="4" fillId="2" borderId="5" xfId="1" applyNumberFormat="1" applyFont="1" applyFill="1" applyBorder="1" applyProtection="1">
      <protection locked="0"/>
    </xf>
    <xf numFmtId="169" fontId="1" fillId="2" borderId="0" xfId="1" applyNumberFormat="1" applyFill="1" applyProtection="1">
      <protection locked="0"/>
    </xf>
    <xf numFmtId="169" fontId="27" fillId="0" borderId="0" xfId="0" applyNumberFormat="1" applyFont="1"/>
    <xf numFmtId="0" fontId="1" fillId="2" borderId="3" xfId="1" applyFont="1" applyFill="1" applyBorder="1" applyAlignment="1" applyProtection="1">
      <alignment horizontal="left"/>
      <protection locked="0"/>
    </xf>
    <xf numFmtId="14" fontId="1" fillId="2" borderId="3" xfId="1" applyNumberFormat="1" applyFont="1" applyFill="1" applyBorder="1" applyAlignment="1" applyProtection="1">
      <alignment horizontal="left"/>
      <protection locked="0"/>
    </xf>
    <xf numFmtId="165" fontId="3" fillId="2" borderId="8" xfId="1" applyNumberFormat="1" applyFont="1" applyFill="1" applyBorder="1" applyAlignment="1" applyProtection="1">
      <alignment horizontal="right"/>
      <protection locked="0"/>
    </xf>
    <xf numFmtId="0" fontId="26" fillId="5" borderId="1" xfId="0" applyFont="1" applyFill="1" applyBorder="1" applyAlignment="1" applyProtection="1">
      <alignment horizontal="center"/>
    </xf>
    <xf numFmtId="0" fontId="25" fillId="5" borderId="11" xfId="3" applyFont="1" applyFill="1" applyBorder="1" applyAlignment="1" applyProtection="1">
      <alignment horizontal="left" vertical="top" wrapText="1"/>
    </xf>
    <xf numFmtId="0" fontId="25" fillId="5" borderId="10" xfId="3" applyFont="1" applyFill="1" applyBorder="1" applyAlignment="1" applyProtection="1">
      <alignment horizontal="left" vertical="top" wrapText="1"/>
    </xf>
    <xf numFmtId="0" fontId="25" fillId="5" borderId="9" xfId="3" applyFont="1" applyFill="1" applyBorder="1" applyAlignment="1" applyProtection="1">
      <alignment horizontal="left" vertical="top" wrapText="1"/>
    </xf>
    <xf numFmtId="0" fontId="25" fillId="5" borderId="4" xfId="3" applyFont="1" applyFill="1" applyBorder="1" applyAlignment="1" applyProtection="1">
      <alignment horizontal="left" vertical="top" wrapText="1"/>
    </xf>
    <xf numFmtId="0" fontId="25" fillId="5" borderId="0" xfId="3" applyFont="1" applyFill="1" applyBorder="1" applyAlignment="1" applyProtection="1">
      <alignment horizontal="left" vertical="top" wrapText="1"/>
    </xf>
    <xf numFmtId="0" fontId="25" fillId="5" borderId="8" xfId="3" applyFont="1" applyFill="1" applyBorder="1" applyAlignment="1" applyProtection="1">
      <alignment horizontal="left" vertical="top" wrapText="1"/>
    </xf>
    <xf numFmtId="0" fontId="25" fillId="5" borderId="7" xfId="3" applyFont="1" applyFill="1" applyBorder="1" applyAlignment="1" applyProtection="1">
      <alignment horizontal="left" vertical="top" wrapText="1"/>
    </xf>
    <xf numFmtId="0" fontId="25" fillId="5" borderId="6" xfId="3" applyFont="1" applyFill="1" applyBorder="1" applyAlignment="1" applyProtection="1">
      <alignment horizontal="left" vertical="top" wrapText="1"/>
    </xf>
    <xf numFmtId="0" fontId="25" fillId="5" borderId="5" xfId="3" applyFont="1" applyFill="1" applyBorder="1" applyAlignment="1" applyProtection="1">
      <alignment horizontal="left" vertical="top" wrapText="1"/>
    </xf>
    <xf numFmtId="0" fontId="21" fillId="5" borderId="1" xfId="0" applyFont="1" applyFill="1" applyBorder="1" applyAlignment="1" applyProtection="1">
      <alignment horizontal="left" vertical="top" wrapText="1"/>
    </xf>
    <xf numFmtId="0" fontId="20" fillId="5" borderId="0" xfId="0" applyFont="1" applyFill="1" applyAlignment="1" applyProtection="1">
      <alignment horizontal="left"/>
    </xf>
    <xf numFmtId="0" fontId="0" fillId="7" borderId="1" xfId="0" applyFill="1" applyBorder="1" applyAlignment="1" applyProtection="1">
      <alignment horizontal="center"/>
    </xf>
    <xf numFmtId="0" fontId="8" fillId="2" borderId="0" xfId="0" applyFont="1" applyFill="1" applyAlignment="1">
      <alignment horizontal="center" vertical="center"/>
    </xf>
    <xf numFmtId="0" fontId="0" fillId="8" borderId="3" xfId="0" applyFill="1" applyBorder="1" applyAlignment="1" applyProtection="1">
      <alignment horizontal="center"/>
      <protection locked="0"/>
    </xf>
    <xf numFmtId="0" fontId="0" fillId="8" borderId="2" xfId="0" applyFill="1" applyBorder="1" applyAlignment="1" applyProtection="1">
      <alignment horizontal="center"/>
      <protection locked="0"/>
    </xf>
    <xf numFmtId="165" fontId="0" fillId="8" borderId="3" xfId="0" applyNumberFormat="1" applyFill="1" applyBorder="1" applyAlignment="1" applyProtection="1">
      <alignment horizontal="center"/>
      <protection locked="0"/>
    </xf>
    <xf numFmtId="165" fontId="0" fillId="8" borderId="2" xfId="0" applyNumberFormat="1" applyFill="1" applyBorder="1" applyAlignment="1" applyProtection="1">
      <alignment horizontal="center"/>
      <protection locked="0"/>
    </xf>
    <xf numFmtId="0" fontId="0" fillId="8" borderId="3" xfId="0"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0" fillId="7" borderId="11" xfId="0" applyFill="1" applyBorder="1" applyAlignment="1">
      <alignment horizontal="center"/>
    </xf>
    <xf numFmtId="0" fontId="0" fillId="7" borderId="10" xfId="0" applyFill="1" applyBorder="1" applyAlignment="1">
      <alignment horizontal="center"/>
    </xf>
  </cellXfs>
  <cellStyles count="4">
    <cellStyle name="Comma 2" xfId="2" xr:uid="{00000000-0005-0000-0000-000000000000}"/>
    <cellStyle name="Hyperlink" xfId="3" builtinId="8"/>
    <cellStyle name="Normal" xfId="0" builtinId="0"/>
    <cellStyle name="Normal 2" xfId="1" xr:uid="{00000000-0005-0000-0000-000003000000}"/>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609578</xdr:colOff>
      <xdr:row>4</xdr:row>
      <xdr:rowOff>130689</xdr:rowOff>
    </xdr:from>
    <xdr:ext cx="3057548" cy="152715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184150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184150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184150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184150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18</xdr:row>
          <xdr:rowOff>571500</xdr:rowOff>
        </xdr:from>
        <xdr:to>
          <xdr:col>1</xdr:col>
          <xdr:colOff>1917700</xdr:colOff>
          <xdr:row>18</xdr:row>
          <xdr:rowOff>933450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895350</xdr:rowOff>
        </xdr:from>
        <xdr:to>
          <xdr:col>1</xdr:col>
          <xdr:colOff>1917700</xdr:colOff>
          <xdr:row>19</xdr:row>
          <xdr:rowOff>1231900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30957</xdr:colOff>
      <xdr:row>0</xdr:row>
      <xdr:rowOff>0</xdr:rowOff>
    </xdr:from>
    <xdr:ext cx="2150170" cy="10763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1426" y="0"/>
          <a:ext cx="2150170" cy="10763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869950</xdr:colOff>
          <xdr:row>6</xdr:row>
          <xdr:rowOff>76200</xdr:rowOff>
        </xdr:from>
        <xdr:to>
          <xdr:col>1</xdr:col>
          <xdr:colOff>1104900</xdr:colOff>
          <xdr:row>6</xdr:row>
          <xdr:rowOff>361950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xdr:row>
          <xdr:rowOff>0</xdr:rowOff>
        </xdr:from>
        <xdr:to>
          <xdr:col>1</xdr:col>
          <xdr:colOff>1104900</xdr:colOff>
          <xdr:row>8</xdr:row>
          <xdr:rowOff>12700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8</xdr:row>
          <xdr:rowOff>0</xdr:rowOff>
        </xdr:from>
        <xdr:to>
          <xdr:col>1</xdr:col>
          <xdr:colOff>1117600</xdr:colOff>
          <xdr:row>9</xdr:row>
          <xdr:rowOff>12700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8</xdr:row>
          <xdr:rowOff>19050</xdr:rowOff>
        </xdr:from>
        <xdr:to>
          <xdr:col>1</xdr:col>
          <xdr:colOff>1104900</xdr:colOff>
          <xdr:row>9</xdr:row>
          <xdr:rowOff>31750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0</xdr:rowOff>
        </xdr:from>
        <xdr:to>
          <xdr:col>1</xdr:col>
          <xdr:colOff>1117600</xdr:colOff>
          <xdr:row>10</xdr:row>
          <xdr:rowOff>12700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31750</xdr:rowOff>
        </xdr:from>
        <xdr:to>
          <xdr:col>1</xdr:col>
          <xdr:colOff>1117600</xdr:colOff>
          <xdr:row>10</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10</xdr:row>
          <xdr:rowOff>0</xdr:rowOff>
        </xdr:from>
        <xdr:to>
          <xdr:col>1</xdr:col>
          <xdr:colOff>1098550</xdr:colOff>
          <xdr:row>11</xdr:row>
          <xdr:rowOff>12700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D15:E23" headerRowCount="0" totalsRowShown="0" headerRowDxfId="8" dataDxfId="6" headerRowBorderDxfId="7" tableBorderDxfId="5" totalsRowBorderDxfId="4">
  <tableColumns count="2">
    <tableColumn id="1" xr3:uid="{00000000-0010-0000-0000-000001000000}" name="Column1" headerRowDxfId="3" dataDxfId="2"/>
    <tableColumn id="2" xr3:uid="{00000000-0010-0000-0000-000002000000}"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3:N28"/>
  <sheetViews>
    <sheetView workbookViewId="0">
      <selection activeCell="B6" sqref="B6:E10"/>
    </sheetView>
  </sheetViews>
  <sheetFormatPr defaultColWidth="9.1796875" defaultRowHeight="14.5" x14ac:dyDescent="0.35"/>
  <cols>
    <col min="1" max="4" width="9.1796875" style="101"/>
    <col min="5" max="5" width="12.54296875" style="101" customWidth="1"/>
    <col min="6" max="16384" width="9.1796875" style="101"/>
  </cols>
  <sheetData>
    <row r="3" spans="2:14" ht="15" customHeight="1" x14ac:dyDescent="0.35">
      <c r="B3" s="121" t="s">
        <v>115</v>
      </c>
      <c r="C3" s="121"/>
      <c r="D3" s="121"/>
      <c r="E3" s="121"/>
      <c r="F3" s="121"/>
      <c r="G3" s="121"/>
      <c r="H3" s="121"/>
      <c r="I3" s="121"/>
      <c r="J3" s="121"/>
      <c r="K3" s="121"/>
      <c r="L3" s="121"/>
      <c r="M3" s="121"/>
      <c r="N3" s="121"/>
    </row>
    <row r="4" spans="2:14" ht="15" customHeight="1" x14ac:dyDescent="0.35">
      <c r="B4" s="121"/>
      <c r="C4" s="121"/>
      <c r="D4" s="121"/>
      <c r="E4" s="121"/>
      <c r="F4" s="121"/>
      <c r="G4" s="121"/>
      <c r="H4" s="121"/>
      <c r="I4" s="121"/>
      <c r="J4" s="121"/>
      <c r="K4" s="121"/>
      <c r="L4" s="121"/>
      <c r="M4" s="121"/>
      <c r="N4" s="121"/>
    </row>
    <row r="6" spans="2:14" x14ac:dyDescent="0.35">
      <c r="B6" s="122" t="s">
        <v>114</v>
      </c>
      <c r="C6" s="123"/>
      <c r="D6" s="123"/>
      <c r="E6" s="124"/>
    </row>
    <row r="7" spans="2:14" x14ac:dyDescent="0.35">
      <c r="B7" s="125"/>
      <c r="C7" s="126"/>
      <c r="D7" s="126"/>
      <c r="E7" s="127"/>
    </row>
    <row r="8" spans="2:14" x14ac:dyDescent="0.35">
      <c r="B8" s="125"/>
      <c r="C8" s="126"/>
      <c r="D8" s="126"/>
      <c r="E8" s="127"/>
    </row>
    <row r="9" spans="2:14" x14ac:dyDescent="0.35">
      <c r="B9" s="125"/>
      <c r="C9" s="126"/>
      <c r="D9" s="126"/>
      <c r="E9" s="127"/>
    </row>
    <row r="10" spans="2:14" x14ac:dyDescent="0.35">
      <c r="B10" s="128"/>
      <c r="C10" s="129"/>
      <c r="D10" s="129"/>
      <c r="E10" s="130"/>
    </row>
    <row r="12" spans="2:14" x14ac:dyDescent="0.35">
      <c r="B12" s="122" t="s">
        <v>113</v>
      </c>
      <c r="C12" s="123"/>
      <c r="D12" s="123"/>
      <c r="E12" s="124"/>
    </row>
    <row r="13" spans="2:14" x14ac:dyDescent="0.35">
      <c r="B13" s="125"/>
      <c r="C13" s="126"/>
      <c r="D13" s="126"/>
      <c r="E13" s="127"/>
    </row>
    <row r="14" spans="2:14" x14ac:dyDescent="0.35">
      <c r="B14" s="125"/>
      <c r="C14" s="126"/>
      <c r="D14" s="126"/>
      <c r="E14" s="127"/>
    </row>
    <row r="15" spans="2:14" x14ac:dyDescent="0.35">
      <c r="B15" s="125"/>
      <c r="C15" s="126"/>
      <c r="D15" s="126"/>
      <c r="E15" s="127"/>
    </row>
    <row r="16" spans="2:14" x14ac:dyDescent="0.35">
      <c r="B16" s="128"/>
      <c r="C16" s="129"/>
      <c r="D16" s="129"/>
      <c r="E16" s="130"/>
    </row>
    <row r="18" spans="2:5" x14ac:dyDescent="0.35">
      <c r="B18" s="122" t="s">
        <v>112</v>
      </c>
      <c r="C18" s="123"/>
      <c r="D18" s="123"/>
      <c r="E18" s="124"/>
    </row>
    <row r="19" spans="2:5" x14ac:dyDescent="0.35">
      <c r="B19" s="125"/>
      <c r="C19" s="126"/>
      <c r="D19" s="126"/>
      <c r="E19" s="127"/>
    </row>
    <row r="20" spans="2:5" x14ac:dyDescent="0.35">
      <c r="B20" s="125"/>
      <c r="C20" s="126"/>
      <c r="D20" s="126"/>
      <c r="E20" s="127"/>
    </row>
    <row r="21" spans="2:5" x14ac:dyDescent="0.35">
      <c r="B21" s="125"/>
      <c r="C21" s="126"/>
      <c r="D21" s="126"/>
      <c r="E21" s="127"/>
    </row>
    <row r="22" spans="2:5" ht="39" customHeight="1" x14ac:dyDescent="0.35">
      <c r="B22" s="128"/>
      <c r="C22" s="129"/>
      <c r="D22" s="129"/>
      <c r="E22" s="130"/>
    </row>
    <row r="24" spans="2:5" x14ac:dyDescent="0.35">
      <c r="B24" s="131" t="s">
        <v>125</v>
      </c>
      <c r="C24" s="131"/>
      <c r="D24" s="131"/>
      <c r="E24" s="131"/>
    </row>
    <row r="25" spans="2:5" x14ac:dyDescent="0.35">
      <c r="B25" s="131"/>
      <c r="C25" s="131"/>
      <c r="D25" s="131"/>
      <c r="E25" s="131"/>
    </row>
    <row r="26" spans="2:5" x14ac:dyDescent="0.35">
      <c r="B26" s="131"/>
      <c r="C26" s="131"/>
      <c r="D26" s="131"/>
      <c r="E26" s="131"/>
    </row>
    <row r="27" spans="2:5" x14ac:dyDescent="0.35">
      <c r="B27" s="131"/>
      <c r="C27" s="131"/>
      <c r="D27" s="131"/>
      <c r="E27" s="131"/>
    </row>
    <row r="28" spans="2:5" ht="36.75" customHeight="1" x14ac:dyDescent="0.35">
      <c r="B28" s="131"/>
      <c r="C28" s="131"/>
      <c r="D28" s="131"/>
      <c r="E28" s="131"/>
    </row>
  </sheetData>
  <sheetProtection algorithmName="SHA-512" hashValue="xkeIZxqqbRKISi2Z1sUZpvPrJcBGKwprF9BGssM7A+1y0J7FR1J+uUkr/gxCbrqaeQp3z3aIAPpceXfNNPYhAA==" saltValue="iVGzjE++keGrAAAYcYXc2w==" spinCount="100000" sheet="1" objects="1" scenarios="1"/>
  <mergeCells count="5">
    <mergeCell ref="B3:N4"/>
    <mergeCell ref="B6:E10"/>
    <mergeCell ref="B12:E16"/>
    <mergeCell ref="B18:E22"/>
    <mergeCell ref="B24:E28"/>
  </mergeCells>
  <hyperlinks>
    <hyperlink ref="B6:E10" location="'Step 1 US loan application form'!A1" display="STEP 1 : Complete US loan application form " xr:uid="{00000000-0004-0000-0000-000000000000}"/>
    <hyperlink ref="B12:E16" location="'Step 2 COA'!A1" display="STEP 2 : Complete Cost of Attendance" xr:uid="{00000000-0004-0000-0000-000001000000}"/>
    <hyperlink ref="B18:E22" location="'Step 3 Visa Letter'!A1" display="STEP 3 : Ensure your name, DOB &amp; student number on visa letter is accurate"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L21"/>
  <sheetViews>
    <sheetView workbookViewId="0">
      <selection activeCell="A20" sqref="A20"/>
    </sheetView>
  </sheetViews>
  <sheetFormatPr defaultColWidth="9.1796875" defaultRowHeight="14.5" x14ac:dyDescent="0.35"/>
  <cols>
    <col min="1" max="1" width="24.1796875" style="92" bestFit="1" customWidth="1"/>
    <col min="2" max="2" width="51.26953125" style="92" customWidth="1"/>
    <col min="3" max="3" width="11.7265625" style="92" customWidth="1"/>
    <col min="4" max="16384" width="9.1796875" style="92"/>
  </cols>
  <sheetData>
    <row r="1" spans="1:12" ht="23.5" x14ac:dyDescent="0.55000000000000004">
      <c r="A1" s="132" t="s">
        <v>118</v>
      </c>
      <c r="B1" s="132"/>
      <c r="C1" s="132"/>
    </row>
    <row r="2" spans="1:12" x14ac:dyDescent="0.35">
      <c r="A2" s="133" t="s">
        <v>86</v>
      </c>
      <c r="B2" s="133"/>
    </row>
    <row r="3" spans="1:12" x14ac:dyDescent="0.35">
      <c r="A3" s="93" t="s">
        <v>87</v>
      </c>
      <c r="B3" s="94"/>
      <c r="E3" s="95"/>
      <c r="F3" s="95"/>
      <c r="G3" s="95"/>
      <c r="H3" s="95"/>
      <c r="I3" s="95"/>
      <c r="J3" s="95"/>
    </row>
    <row r="4" spans="1:12" x14ac:dyDescent="0.35">
      <c r="A4" s="93" t="s">
        <v>88</v>
      </c>
      <c r="B4" s="94"/>
      <c r="E4" s="95"/>
      <c r="F4" s="95"/>
      <c r="G4" s="95"/>
      <c r="H4" s="95"/>
      <c r="I4" s="95"/>
      <c r="J4" s="95"/>
    </row>
    <row r="5" spans="1:12" x14ac:dyDescent="0.35">
      <c r="A5" s="93" t="s">
        <v>89</v>
      </c>
      <c r="B5" s="94"/>
      <c r="E5" s="95"/>
      <c r="F5" s="95"/>
      <c r="G5" s="95"/>
      <c r="H5" s="95"/>
      <c r="I5" s="95"/>
      <c r="J5" s="95"/>
    </row>
    <row r="6" spans="1:12" x14ac:dyDescent="0.35">
      <c r="A6" s="93" t="s">
        <v>90</v>
      </c>
      <c r="B6" s="94"/>
      <c r="E6" s="95"/>
      <c r="F6" s="95"/>
      <c r="G6" s="95"/>
      <c r="H6" s="95"/>
      <c r="I6" s="95"/>
      <c r="J6" s="95"/>
    </row>
    <row r="7" spans="1:12" x14ac:dyDescent="0.35">
      <c r="A7" s="93" t="s">
        <v>26</v>
      </c>
      <c r="B7" s="94"/>
      <c r="E7" s="95"/>
      <c r="F7" s="95"/>
      <c r="G7" s="95"/>
      <c r="H7" s="95"/>
      <c r="I7" s="95"/>
      <c r="J7" s="95"/>
    </row>
    <row r="8" spans="1:12" x14ac:dyDescent="0.35">
      <c r="A8" s="93" t="s">
        <v>91</v>
      </c>
      <c r="B8" s="94"/>
      <c r="E8" s="95"/>
      <c r="F8" s="95"/>
      <c r="G8" s="95"/>
      <c r="H8" s="95"/>
      <c r="I8" s="95"/>
      <c r="J8" s="95"/>
    </row>
    <row r="9" spans="1:12" x14ac:dyDescent="0.35">
      <c r="A9" s="93" t="s">
        <v>92</v>
      </c>
      <c r="B9" s="94"/>
      <c r="E9" s="95"/>
      <c r="F9" s="95"/>
      <c r="G9" s="95"/>
      <c r="H9" s="95"/>
      <c r="I9" s="95"/>
      <c r="J9" s="95"/>
    </row>
    <row r="10" spans="1:12" x14ac:dyDescent="0.35">
      <c r="A10" s="133" t="s">
        <v>93</v>
      </c>
      <c r="B10" s="133"/>
      <c r="E10" s="95"/>
      <c r="F10" s="95"/>
      <c r="G10" s="95"/>
      <c r="H10" s="95"/>
      <c r="I10" s="95"/>
      <c r="J10" s="95"/>
    </row>
    <row r="11" spans="1:12" ht="58" x14ac:dyDescent="0.35">
      <c r="A11" s="96" t="s">
        <v>119</v>
      </c>
      <c r="B11" s="94"/>
      <c r="D11" s="95"/>
      <c r="E11" s="95"/>
      <c r="F11" s="95"/>
      <c r="G11" s="95"/>
      <c r="H11" s="95"/>
      <c r="I11" s="95"/>
      <c r="J11" s="95"/>
      <c r="K11" s="95"/>
      <c r="L11" s="95"/>
    </row>
    <row r="12" spans="1:12" ht="43.5" x14ac:dyDescent="0.35">
      <c r="A12" s="96" t="s">
        <v>94</v>
      </c>
      <c r="B12" s="94"/>
      <c r="D12" s="95"/>
      <c r="E12" s="95"/>
      <c r="F12" s="95"/>
      <c r="G12" s="95"/>
      <c r="H12" s="95"/>
      <c r="I12" s="95"/>
      <c r="J12" s="95"/>
      <c r="K12" s="95"/>
      <c r="L12" s="95"/>
    </row>
    <row r="13" spans="1:12" x14ac:dyDescent="0.35">
      <c r="A13" s="133" t="s">
        <v>95</v>
      </c>
      <c r="B13" s="133"/>
      <c r="D13" s="95"/>
      <c r="E13" s="95"/>
      <c r="F13" s="95"/>
      <c r="G13" s="95"/>
      <c r="H13" s="95"/>
      <c r="I13" s="95"/>
      <c r="J13" s="95"/>
      <c r="K13" s="95"/>
      <c r="L13" s="95"/>
    </row>
    <row r="14" spans="1:12" x14ac:dyDescent="0.35">
      <c r="A14" s="93" t="s">
        <v>96</v>
      </c>
      <c r="B14" s="94"/>
      <c r="D14" s="95"/>
      <c r="E14" s="95"/>
      <c r="F14" s="95"/>
      <c r="G14" s="95"/>
      <c r="H14" s="95"/>
      <c r="I14" s="95"/>
      <c r="J14" s="95"/>
      <c r="K14" s="95"/>
      <c r="L14" s="95"/>
    </row>
    <row r="15" spans="1:12" x14ac:dyDescent="0.35">
      <c r="A15" s="93"/>
      <c r="B15" s="94"/>
      <c r="D15" s="95"/>
      <c r="E15" s="95"/>
      <c r="F15" s="95"/>
      <c r="G15" s="95"/>
      <c r="H15" s="95"/>
      <c r="I15" s="95"/>
      <c r="J15" s="95"/>
      <c r="K15" s="95"/>
      <c r="L15" s="95"/>
    </row>
    <row r="16" spans="1:12" x14ac:dyDescent="0.35">
      <c r="A16" s="93"/>
      <c r="B16" s="94"/>
      <c r="D16" s="95"/>
      <c r="E16" s="95"/>
      <c r="F16" s="95"/>
      <c r="G16" s="95"/>
      <c r="H16" s="95"/>
      <c r="I16" s="95"/>
      <c r="J16" s="95"/>
      <c r="K16" s="95"/>
      <c r="L16" s="95"/>
    </row>
    <row r="17" spans="1:12" x14ac:dyDescent="0.35">
      <c r="A17" s="93"/>
      <c r="B17" s="94"/>
      <c r="D17" s="95"/>
      <c r="E17" s="95"/>
      <c r="F17" s="95"/>
      <c r="G17" s="95"/>
      <c r="H17" s="95"/>
      <c r="I17" s="95"/>
      <c r="J17" s="95"/>
      <c r="K17" s="95"/>
      <c r="L17" s="95"/>
    </row>
    <row r="18" spans="1:12" x14ac:dyDescent="0.35">
      <c r="A18" s="133" t="s">
        <v>97</v>
      </c>
      <c r="B18" s="133"/>
      <c r="D18" s="95"/>
      <c r="E18" s="95"/>
      <c r="F18" s="95"/>
      <c r="G18" s="95"/>
      <c r="H18" s="95"/>
      <c r="I18" s="95"/>
      <c r="J18" s="95"/>
      <c r="K18" s="95"/>
      <c r="L18" s="95"/>
    </row>
    <row r="19" spans="1:12" ht="87" x14ac:dyDescent="0.35">
      <c r="A19" s="96" t="s">
        <v>98</v>
      </c>
      <c r="B19" s="94"/>
      <c r="D19" s="95"/>
      <c r="E19" s="95"/>
      <c r="F19" s="95"/>
      <c r="G19" s="95"/>
      <c r="H19" s="95"/>
      <c r="I19" s="95"/>
      <c r="J19" s="95"/>
      <c r="K19" s="95"/>
      <c r="L19" s="95"/>
    </row>
    <row r="20" spans="1:12" ht="145" x14ac:dyDescent="0.35">
      <c r="A20" s="96" t="s">
        <v>127</v>
      </c>
      <c r="B20" s="94"/>
      <c r="G20" s="95"/>
      <c r="H20" s="95"/>
      <c r="I20" s="95"/>
      <c r="J20" s="95"/>
      <c r="K20" s="95"/>
      <c r="L20" s="95"/>
    </row>
    <row r="21" spans="1:12" x14ac:dyDescent="0.35">
      <c r="A21" s="93" t="s">
        <v>116</v>
      </c>
      <c r="B21" s="94"/>
    </row>
  </sheetData>
  <sheetProtection algorithmName="SHA-512" hashValue="JlQ7ZPTj7OUiUr0vtwlT1eeexoWrue02JCObPmxwzViEWdOzFX86TTqoqvZrb2MV6lnwDNBi8VlBzr3TKxN1hg==" saltValue="JweRUJyrNFxwG9Kfi3r0mg==" spinCount="100000" sheet="1" objects="1" scenarios="1"/>
  <mergeCells count="5">
    <mergeCell ref="A1:C1"/>
    <mergeCell ref="A2:B2"/>
    <mergeCell ref="A10:B10"/>
    <mergeCell ref="A13:B13"/>
    <mergeCell ref="A18:B18"/>
  </mergeCells>
  <dataValidations count="7">
    <dataValidation allowBlank="1" showInputMessage="1" showErrorMessage="1" prompt="No hyphens or spaces" sqref="B6" xr:uid="{00000000-0002-0000-0100-000000000000}"/>
    <dataValidation allowBlank="1" showInputMessage="1" showErrorMessage="1" prompt="Enter Full Name" sqref="B21" xr:uid="{00000000-0002-0000-0100-000001000000}"/>
    <dataValidation allowBlank="1" showInputMessage="1" showErrorMessage="1" prompt="Enter degree course" sqref="B8" xr:uid="{00000000-0002-0000-0100-000002000000}"/>
    <dataValidation type="list" showInputMessage="1" showErrorMessage="1" prompt="Select an option" sqref="B11" xr:uid="{00000000-0002-0000-0100-000003000000}">
      <formula1>"Yes, No"</formula1>
    </dataValidation>
    <dataValidation type="list" showInputMessage="1" showErrorMessage="1" prompt="Select level of study from the drop down list" sqref="B9" xr:uid="{00000000-0002-0000-0100-000004000000}">
      <formula1>"Undergraduate i.e. BA/BSc, Postgraduate Taught i.e. MA/MSc, Postgraduate Research i.e. MPhil/PhD"</formula1>
    </dataValidation>
    <dataValidation allowBlank="1" showInputMessage="1" showErrorMessage="1" prompt="(DD/MM/YY)" sqref="B5" xr:uid="{00000000-0002-0000-0100-000005000000}"/>
    <dataValidation allowBlank="1" showInputMessage="1" showErrorMessage="1" prompt="Starting with 100...." sqref="B7" xr:uid="{00000000-0002-0000-0100-000006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1</xdr:col>
                    <xdr:colOff>0</xdr:colOff>
                    <xdr:row>12</xdr:row>
                    <xdr:rowOff>171450</xdr:rowOff>
                  </from>
                  <to>
                    <xdr:col>1</xdr:col>
                    <xdr:colOff>2362200</xdr:colOff>
                    <xdr:row>13</xdr:row>
                    <xdr:rowOff>184150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0</xdr:colOff>
                    <xdr:row>13</xdr:row>
                    <xdr:rowOff>171450</xdr:rowOff>
                  </from>
                  <to>
                    <xdr:col>1</xdr:col>
                    <xdr:colOff>2362200</xdr:colOff>
                    <xdr:row>14</xdr:row>
                    <xdr:rowOff>184150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0</xdr:colOff>
                    <xdr:row>14</xdr:row>
                    <xdr:rowOff>171450</xdr:rowOff>
                  </from>
                  <to>
                    <xdr:col>1</xdr:col>
                    <xdr:colOff>2362200</xdr:colOff>
                    <xdr:row>15</xdr:row>
                    <xdr:rowOff>184150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0</xdr:colOff>
                    <xdr:row>15</xdr:row>
                    <xdr:rowOff>171450</xdr:rowOff>
                  </from>
                  <to>
                    <xdr:col>1</xdr:col>
                    <xdr:colOff>2362200</xdr:colOff>
                    <xdr:row>16</xdr:row>
                    <xdr:rowOff>184150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1</xdr:col>
                    <xdr:colOff>1047750</xdr:colOff>
                    <xdr:row>18</xdr:row>
                    <xdr:rowOff>571500</xdr:rowOff>
                  </from>
                  <to>
                    <xdr:col>1</xdr:col>
                    <xdr:colOff>1917700</xdr:colOff>
                    <xdr:row>18</xdr:row>
                    <xdr:rowOff>933450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xdr:col>
                    <xdr:colOff>1047750</xdr:colOff>
                    <xdr:row>19</xdr:row>
                    <xdr:rowOff>895350</xdr:rowOff>
                  </from>
                  <to>
                    <xdr:col>1</xdr:col>
                    <xdr:colOff>1917700</xdr:colOff>
                    <xdr:row>19</xdr:row>
                    <xdr:rowOff>1231900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pageSetUpPr fitToPage="1"/>
  </sheetPr>
  <dimension ref="A1:G43"/>
  <sheetViews>
    <sheetView tabSelected="1" topLeftCell="A9" zoomScale="90" zoomScaleNormal="90" workbookViewId="0">
      <selection activeCell="A34" sqref="A34:XFD35"/>
    </sheetView>
  </sheetViews>
  <sheetFormatPr defaultColWidth="9.1796875" defaultRowHeight="12.5" x14ac:dyDescent="0.25"/>
  <cols>
    <col min="1" max="1" width="42" style="1" customWidth="1"/>
    <col min="2" max="3" width="18.1796875" style="1" customWidth="1"/>
    <col min="4" max="4" width="37.81640625" style="1" bestFit="1" customWidth="1"/>
    <col min="5" max="5" width="34.453125" style="1" bestFit="1" customWidth="1"/>
    <col min="6" max="16384" width="9.1796875" style="1"/>
  </cols>
  <sheetData>
    <row r="1" spans="1:5" ht="18" customHeight="1" x14ac:dyDescent="0.4">
      <c r="A1" s="15" t="s">
        <v>120</v>
      </c>
      <c r="B1" s="134" t="s">
        <v>50</v>
      </c>
      <c r="C1" s="134"/>
      <c r="D1" s="134"/>
    </row>
    <row r="2" spans="1:5" ht="15.75" customHeight="1" x14ac:dyDescent="0.35">
      <c r="A2" s="32" t="s">
        <v>49</v>
      </c>
      <c r="B2" s="134"/>
      <c r="C2" s="134"/>
      <c r="D2" s="134"/>
    </row>
    <row r="3" spans="1:5" ht="15.5" x14ac:dyDescent="0.35">
      <c r="A3" s="32" t="s">
        <v>48</v>
      </c>
      <c r="B3" s="31"/>
      <c r="C3" s="30"/>
      <c r="D3" s="29" t="s">
        <v>47</v>
      </c>
    </row>
    <row r="4" spans="1:5" ht="15.5" x14ac:dyDescent="0.35">
      <c r="A4" s="28" t="s">
        <v>46</v>
      </c>
      <c r="B4" s="27" t="s">
        <v>45</v>
      </c>
      <c r="C4" s="27" t="s">
        <v>44</v>
      </c>
    </row>
    <row r="5" spans="1:5" x14ac:dyDescent="0.25">
      <c r="A5" s="1" t="s">
        <v>43</v>
      </c>
      <c r="B5" s="116"/>
      <c r="C5" s="19">
        <f t="shared" ref="C5:C13" si="0">B5*$B$17</f>
        <v>0</v>
      </c>
    </row>
    <row r="6" spans="1:5" x14ac:dyDescent="0.25">
      <c r="A6" s="1" t="s">
        <v>42</v>
      </c>
      <c r="B6" s="117">
        <v>8200</v>
      </c>
      <c r="C6" s="19">
        <f t="shared" si="0"/>
        <v>11480</v>
      </c>
    </row>
    <row r="7" spans="1:5" x14ac:dyDescent="0.25">
      <c r="A7" s="1" t="s">
        <v>41</v>
      </c>
      <c r="B7" s="117">
        <v>4320</v>
      </c>
      <c r="C7" s="19">
        <f t="shared" si="0"/>
        <v>6048</v>
      </c>
    </row>
    <row r="8" spans="1:5" x14ac:dyDescent="0.25">
      <c r="A8" s="1" t="s">
        <v>40</v>
      </c>
      <c r="B8" s="117">
        <v>1280</v>
      </c>
      <c r="C8" s="19">
        <f t="shared" si="0"/>
        <v>1792</v>
      </c>
    </row>
    <row r="9" spans="1:5" x14ac:dyDescent="0.25">
      <c r="A9" s="1" t="s">
        <v>128</v>
      </c>
      <c r="B9" s="117">
        <v>2160</v>
      </c>
      <c r="C9" s="19">
        <f t="shared" si="0"/>
        <v>3024</v>
      </c>
    </row>
    <row r="10" spans="1:5" x14ac:dyDescent="0.25">
      <c r="A10" s="1" t="s">
        <v>39</v>
      </c>
      <c r="B10" s="117">
        <v>3000</v>
      </c>
      <c r="C10" s="19">
        <f t="shared" si="0"/>
        <v>4200</v>
      </c>
    </row>
    <row r="11" spans="1:5" ht="14" x14ac:dyDescent="0.3">
      <c r="A11" s="84" t="s">
        <v>77</v>
      </c>
      <c r="B11" s="112">
        <v>1645</v>
      </c>
      <c r="C11" s="19">
        <f t="shared" si="0"/>
        <v>2303</v>
      </c>
    </row>
    <row r="12" spans="1:5" x14ac:dyDescent="0.25">
      <c r="A12" s="3" t="s">
        <v>38</v>
      </c>
      <c r="B12" s="112">
        <v>348</v>
      </c>
      <c r="C12" s="19">
        <f t="shared" si="0"/>
        <v>487.2</v>
      </c>
    </row>
    <row r="13" spans="1:5" x14ac:dyDescent="0.25">
      <c r="A13" s="1" t="s">
        <v>37</v>
      </c>
      <c r="B13" s="112">
        <v>2266</v>
      </c>
      <c r="C13" s="19">
        <f t="shared" si="0"/>
        <v>3172.3999999999996</v>
      </c>
    </row>
    <row r="14" spans="1:5" x14ac:dyDescent="0.25">
      <c r="A14" s="86" t="s">
        <v>126</v>
      </c>
      <c r="B14" s="112">
        <f>C14/B17</f>
        <v>1975.7142857142858</v>
      </c>
      <c r="C14" s="19">
        <v>2766</v>
      </c>
    </row>
    <row r="15" spans="1:5" ht="13" x14ac:dyDescent="0.3">
      <c r="A15" s="26" t="s">
        <v>36</v>
      </c>
      <c r="B15" s="112">
        <f>SUM(B5:B14)</f>
        <v>25194.714285714286</v>
      </c>
      <c r="C15" s="19">
        <f>SUM(C5:C14)</f>
        <v>35272.6</v>
      </c>
      <c r="D15" s="22" t="s">
        <v>35</v>
      </c>
      <c r="E15" s="118"/>
    </row>
    <row r="16" spans="1:5" ht="13" x14ac:dyDescent="0.3">
      <c r="B16" s="25"/>
      <c r="C16" s="19"/>
      <c r="D16" s="22" t="s">
        <v>34</v>
      </c>
      <c r="E16" s="118"/>
    </row>
    <row r="17" spans="1:7" ht="13" x14ac:dyDescent="0.3">
      <c r="A17" s="67" t="s">
        <v>33</v>
      </c>
      <c r="B17" s="87">
        <v>1.4</v>
      </c>
      <c r="D17" s="22" t="s">
        <v>80</v>
      </c>
      <c r="E17" s="118"/>
    </row>
    <row r="18" spans="1:7" ht="13" x14ac:dyDescent="0.3">
      <c r="B18" s="7"/>
      <c r="D18" s="22" t="s">
        <v>79</v>
      </c>
      <c r="E18" s="118"/>
    </row>
    <row r="19" spans="1:7" ht="15.5" x14ac:dyDescent="0.35">
      <c r="A19" s="68" t="s">
        <v>32</v>
      </c>
      <c r="B19" s="69">
        <f>C15</f>
        <v>35272.6</v>
      </c>
      <c r="D19" s="22" t="s">
        <v>31</v>
      </c>
      <c r="E19" s="118"/>
    </row>
    <row r="20" spans="1:7" ht="15.5" x14ac:dyDescent="0.35">
      <c r="A20" s="24"/>
      <c r="B20" s="23"/>
      <c r="D20" s="22" t="s">
        <v>30</v>
      </c>
      <c r="E20" s="119"/>
    </row>
    <row r="21" spans="1:7" ht="15.5" x14ac:dyDescent="0.35">
      <c r="A21" s="70"/>
      <c r="B21" s="71" t="s">
        <v>29</v>
      </c>
      <c r="C21" s="72" t="s">
        <v>28</v>
      </c>
      <c r="D21" s="22" t="s">
        <v>27</v>
      </c>
      <c r="E21" s="102"/>
    </row>
    <row r="22" spans="1:7" ht="62" x14ac:dyDescent="0.35">
      <c r="A22" s="73" t="s">
        <v>122</v>
      </c>
      <c r="B22" s="114"/>
      <c r="C22" s="115"/>
      <c r="D22" s="22" t="s">
        <v>26</v>
      </c>
      <c r="E22" s="103"/>
    </row>
    <row r="23" spans="1:7" ht="15.5" x14ac:dyDescent="0.35">
      <c r="A23" s="66"/>
      <c r="B23" s="82"/>
      <c r="C23" s="82"/>
      <c r="D23" s="85" t="s">
        <v>78</v>
      </c>
      <c r="E23" s="104"/>
    </row>
    <row r="24" spans="1:7" ht="31" x14ac:dyDescent="0.35">
      <c r="A24" s="74" t="s">
        <v>25</v>
      </c>
      <c r="B24" s="75" t="s">
        <v>24</v>
      </c>
      <c r="C24" s="75" t="s">
        <v>16</v>
      </c>
      <c r="D24" s="76" t="s">
        <v>15</v>
      </c>
    </row>
    <row r="25" spans="1:7" x14ac:dyDescent="0.25">
      <c r="A25" s="1" t="s">
        <v>23</v>
      </c>
      <c r="B25" s="21">
        <f>B19</f>
        <v>35272.6</v>
      </c>
      <c r="C25" s="19">
        <f>B25</f>
        <v>35272.6</v>
      </c>
      <c r="D25" s="19">
        <f>B25</f>
        <v>35272.6</v>
      </c>
    </row>
    <row r="26" spans="1:7" x14ac:dyDescent="0.25">
      <c r="A26" s="1" t="s">
        <v>22</v>
      </c>
      <c r="B26" s="105">
        <v>0</v>
      </c>
      <c r="C26" s="18" t="s">
        <v>21</v>
      </c>
      <c r="D26" s="18" t="s">
        <v>21</v>
      </c>
    </row>
    <row r="27" spans="1:7" s="7" customFormat="1" x14ac:dyDescent="0.25">
      <c r="A27" s="7" t="s">
        <v>20</v>
      </c>
      <c r="B27" s="20">
        <f>(B22*B17)+C22</f>
        <v>0</v>
      </c>
      <c r="C27" s="20">
        <f>B30+B27</f>
        <v>3500</v>
      </c>
      <c r="D27" s="20">
        <f>B27+B30+C30</f>
        <v>5500</v>
      </c>
    </row>
    <row r="28" spans="1:7" x14ac:dyDescent="0.25">
      <c r="A28" s="1" t="s">
        <v>19</v>
      </c>
      <c r="B28" s="19">
        <f>IF(B25-B26-B27&lt;0,0,B25-B26-B27)</f>
        <v>35272.6</v>
      </c>
      <c r="C28" s="19">
        <f>IF(C25-C27&lt;0,0,C25-C27)</f>
        <v>31772.6</v>
      </c>
      <c r="D28" s="19">
        <f>IF(D25-D27&lt;0,0,D25-D27)</f>
        <v>29772.6</v>
      </c>
    </row>
    <row r="29" spans="1:7" x14ac:dyDescent="0.25">
      <c r="A29" s="1" t="s">
        <v>18</v>
      </c>
      <c r="B29" s="19">
        <v>3500</v>
      </c>
      <c r="C29" s="19">
        <f>B39</f>
        <v>2000</v>
      </c>
      <c r="D29" s="18"/>
    </row>
    <row r="30" spans="1:7" s="7" customFormat="1" ht="18" x14ac:dyDescent="0.4">
      <c r="A30" s="100" t="s">
        <v>111</v>
      </c>
      <c r="B30" s="17">
        <f>IF(B29&lt;B28,B29,B28)</f>
        <v>3500</v>
      </c>
      <c r="C30" s="17">
        <f>IF(C29&lt;C28,C29,C28)</f>
        <v>2000</v>
      </c>
      <c r="D30" s="16">
        <f>D28</f>
        <v>29772.6</v>
      </c>
      <c r="E30" s="113"/>
      <c r="F30" s="113"/>
      <c r="G30" s="113"/>
    </row>
    <row r="31" spans="1:7" ht="18" x14ac:dyDescent="0.4">
      <c r="A31" s="15"/>
      <c r="B31" s="14"/>
      <c r="C31" s="14"/>
      <c r="D31" s="2"/>
    </row>
    <row r="32" spans="1:7" ht="31" x14ac:dyDescent="0.35">
      <c r="A32" s="77"/>
      <c r="B32" s="71" t="s">
        <v>17</v>
      </c>
      <c r="C32" s="71" t="s">
        <v>16</v>
      </c>
      <c r="D32" s="78" t="s">
        <v>15</v>
      </c>
    </row>
    <row r="33" spans="1:4" ht="62" x14ac:dyDescent="0.35">
      <c r="A33" s="79" t="s">
        <v>14</v>
      </c>
      <c r="B33" s="106">
        <v>0</v>
      </c>
      <c r="C33" s="106">
        <v>0</v>
      </c>
      <c r="D33" s="120">
        <v>0</v>
      </c>
    </row>
    <row r="34" spans="1:4" ht="15.5" x14ac:dyDescent="0.35">
      <c r="A34" s="13"/>
      <c r="B34" s="12"/>
      <c r="C34" s="8"/>
      <c r="D34" s="11"/>
    </row>
    <row r="35" spans="1:4" ht="31" x14ac:dyDescent="0.35">
      <c r="A35" s="80" t="s">
        <v>13</v>
      </c>
      <c r="B35" s="81" t="s">
        <v>12</v>
      </c>
      <c r="C35" s="107"/>
    </row>
    <row r="36" spans="1:4" ht="15.5" x14ac:dyDescent="0.35">
      <c r="A36" s="10" t="s">
        <v>11</v>
      </c>
      <c r="B36" s="9"/>
      <c r="C36" s="8" t="s">
        <v>10</v>
      </c>
      <c r="D36" s="7"/>
    </row>
    <row r="37" spans="1:4" x14ac:dyDescent="0.25">
      <c r="A37" s="1" t="s">
        <v>9</v>
      </c>
      <c r="B37" s="2">
        <v>5500</v>
      </c>
      <c r="C37" s="6" t="s">
        <v>8</v>
      </c>
      <c r="D37" s="5" t="s">
        <v>7</v>
      </c>
    </row>
    <row r="38" spans="1:4" x14ac:dyDescent="0.25">
      <c r="A38" s="3" t="s">
        <v>6</v>
      </c>
      <c r="B38" s="2">
        <f>B30</f>
        <v>3500</v>
      </c>
      <c r="C38" s="4" t="s">
        <v>5</v>
      </c>
      <c r="D38" s="4" t="s">
        <v>4</v>
      </c>
    </row>
    <row r="39" spans="1:4" x14ac:dyDescent="0.25">
      <c r="A39" s="3" t="s">
        <v>3</v>
      </c>
      <c r="B39" s="2">
        <f>B37-B38</f>
        <v>2000</v>
      </c>
      <c r="C39" s="2"/>
    </row>
    <row r="41" spans="1:4" x14ac:dyDescent="0.25">
      <c r="A41" s="1" t="s">
        <v>2</v>
      </c>
    </row>
    <row r="42" spans="1:4" x14ac:dyDescent="0.25">
      <c r="A42" s="1" t="s">
        <v>1</v>
      </c>
    </row>
    <row r="43" spans="1:4" x14ac:dyDescent="0.25">
      <c r="A43" s="1" t="s">
        <v>0</v>
      </c>
    </row>
  </sheetData>
  <protectedRanges>
    <protectedRange algorithmName="SHA-512" hashValue="qeMMrgUT09qs7k2GpexrMJP24FDBoZfbQIYyzHabWBJVBmTlYdtG/K0Osq0CDzoFsCiJPYw+0QCJnlkelbmXIQ==" saltValue="zmNFPyxhBzSzhdOYFtw68Q==" spinCount="100000" sqref="A11" name="US loans"/>
  </protectedRanges>
  <mergeCells count="1">
    <mergeCell ref="B1:D2"/>
  </mergeCells>
  <dataValidations count="9">
    <dataValidation allowBlank="1" showInputMessage="1" showErrorMessage="1" prompt="Enter the duration of your course in years i.e. 1, 2, 3 or 4 " sqref="E23" xr:uid="{00000000-0002-0000-0200-000000000000}"/>
    <dataValidation allowBlank="1" showInputMessage="1" showErrorMessage="1" prompt="Enter tuition fees in GBP without the £ symbol or commas" sqref="B5" xr:uid="{00000000-0002-0000-0200-000001000000}"/>
    <dataValidation allowBlank="1" showInputMessage="1" showErrorMessage="1" prompt="Beginning with 100......." sqref="E22" xr:uid="{00000000-0002-0000-0200-000002000000}"/>
    <dataValidation allowBlank="1" showInputMessage="1" showErrorMessage="1" prompt="DD/MM/YYYY" sqref="E21" xr:uid="{00000000-0002-0000-0200-000003000000}"/>
    <dataValidation allowBlank="1" showInputMessage="1" showErrorMessage="1" prompt="The EFC figure can be found on your Student Air Report (SAR)" sqref="B26" xr:uid="{00000000-0002-0000-0200-000004000000}"/>
    <dataValidation allowBlank="1" showInputMessage="1" showErrorMessage="1" prompt="Determine how much you want to borrow based on the Eligible Amounts in cell B30" sqref="B33" xr:uid="{00000000-0002-0000-0200-000005000000}"/>
    <dataValidation allowBlank="1" showInputMessage="1" showErrorMessage="1" prompt="Determine how much you want to borrow based on the Eligible Amounts in cell C30" sqref="C33" xr:uid="{00000000-0002-0000-0200-000006000000}"/>
    <dataValidation allowBlank="1" showInputMessage="1" showErrorMessage="1" prompt="Determine how much you want to borrow based on the Eligible Amounts in cell D30" sqref="D33" xr:uid="{00000000-0002-0000-0200-000007000000}"/>
    <dataValidation type="list" allowBlank="1" showInputMessage="1" showErrorMessage="1" prompt="Select an option" sqref="C35" xr:uid="{00000000-0002-0000-0200-000008000000}">
      <formula1>"Yes, No"</formula1>
    </dataValidation>
  </dataValidations>
  <pageMargins left="0.75" right="0.75" top="1" bottom="1" header="0.5" footer="0.5"/>
  <pageSetup paperSize="9" scale="58" orientation="landscape"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1:H67"/>
  <sheetViews>
    <sheetView workbookViewId="0">
      <selection activeCell="A42" sqref="A42:A43"/>
    </sheetView>
  </sheetViews>
  <sheetFormatPr defaultRowHeight="14.5" x14ac:dyDescent="0.35"/>
  <cols>
    <col min="1" max="1" width="43.54296875" customWidth="1"/>
    <col min="2" max="2" width="61.7265625" customWidth="1"/>
    <col min="3" max="3" width="12.81640625" bestFit="1" customWidth="1"/>
    <col min="4" max="4" width="8" bestFit="1" customWidth="1"/>
    <col min="5" max="5" width="13.81640625" bestFit="1" customWidth="1"/>
    <col min="6" max="6" width="16.453125" bestFit="1" customWidth="1"/>
    <col min="7" max="7" width="5.453125" bestFit="1" customWidth="1"/>
    <col min="258" max="258" width="43.54296875" customWidth="1"/>
    <col min="259" max="259" width="61.7265625" customWidth="1"/>
    <col min="514" max="514" width="43.54296875" customWidth="1"/>
    <col min="515" max="515" width="61.7265625" customWidth="1"/>
    <col min="770" max="770" width="43.54296875" customWidth="1"/>
    <col min="771" max="771" width="61.7265625" customWidth="1"/>
    <col min="1026" max="1026" width="43.54296875" customWidth="1"/>
    <col min="1027" max="1027" width="61.7265625" customWidth="1"/>
    <col min="1282" max="1282" width="43.54296875" customWidth="1"/>
    <col min="1283" max="1283" width="61.7265625" customWidth="1"/>
    <col min="1538" max="1538" width="43.54296875" customWidth="1"/>
    <col min="1539" max="1539" width="61.7265625" customWidth="1"/>
    <col min="1794" max="1794" width="43.54296875" customWidth="1"/>
    <col min="1795" max="1795" width="61.7265625" customWidth="1"/>
    <col min="2050" max="2050" width="43.54296875" customWidth="1"/>
    <col min="2051" max="2051" width="61.7265625" customWidth="1"/>
    <col min="2306" max="2306" width="43.54296875" customWidth="1"/>
    <col min="2307" max="2307" width="61.7265625" customWidth="1"/>
    <col min="2562" max="2562" width="43.54296875" customWidth="1"/>
    <col min="2563" max="2563" width="61.7265625" customWidth="1"/>
    <col min="2818" max="2818" width="43.54296875" customWidth="1"/>
    <col min="2819" max="2819" width="61.7265625" customWidth="1"/>
    <col min="3074" max="3074" width="43.54296875" customWidth="1"/>
    <col min="3075" max="3075" width="61.7265625" customWidth="1"/>
    <col min="3330" max="3330" width="43.54296875" customWidth="1"/>
    <col min="3331" max="3331" width="61.7265625" customWidth="1"/>
    <col min="3586" max="3586" width="43.54296875" customWidth="1"/>
    <col min="3587" max="3587" width="61.7265625" customWidth="1"/>
    <col min="3842" max="3842" width="43.54296875" customWidth="1"/>
    <col min="3843" max="3843" width="61.7265625" customWidth="1"/>
    <col min="4098" max="4098" width="43.54296875" customWidth="1"/>
    <col min="4099" max="4099" width="61.7265625" customWidth="1"/>
    <col min="4354" max="4354" width="43.54296875" customWidth="1"/>
    <col min="4355" max="4355" width="61.7265625" customWidth="1"/>
    <col min="4610" max="4610" width="43.54296875" customWidth="1"/>
    <col min="4611" max="4611" width="61.7265625" customWidth="1"/>
    <col min="4866" max="4866" width="43.54296875" customWidth="1"/>
    <col min="4867" max="4867" width="61.7265625" customWidth="1"/>
    <col min="5122" max="5122" width="43.54296875" customWidth="1"/>
    <col min="5123" max="5123" width="61.7265625" customWidth="1"/>
    <col min="5378" max="5378" width="43.54296875" customWidth="1"/>
    <col min="5379" max="5379" width="61.7265625" customWidth="1"/>
    <col min="5634" max="5634" width="43.54296875" customWidth="1"/>
    <col min="5635" max="5635" width="61.7265625" customWidth="1"/>
    <col min="5890" max="5890" width="43.54296875" customWidth="1"/>
    <col min="5891" max="5891" width="61.7265625" customWidth="1"/>
    <col min="6146" max="6146" width="43.54296875" customWidth="1"/>
    <col min="6147" max="6147" width="61.7265625" customWidth="1"/>
    <col min="6402" max="6402" width="43.54296875" customWidth="1"/>
    <col min="6403" max="6403" width="61.7265625" customWidth="1"/>
    <col min="6658" max="6658" width="43.54296875" customWidth="1"/>
    <col min="6659" max="6659" width="61.7265625" customWidth="1"/>
    <col min="6914" max="6914" width="43.54296875" customWidth="1"/>
    <col min="6915" max="6915" width="61.7265625" customWidth="1"/>
    <col min="7170" max="7170" width="43.54296875" customWidth="1"/>
    <col min="7171" max="7171" width="61.7265625" customWidth="1"/>
    <col min="7426" max="7426" width="43.54296875" customWidth="1"/>
    <col min="7427" max="7427" width="61.7265625" customWidth="1"/>
    <col min="7682" max="7682" width="43.54296875" customWidth="1"/>
    <col min="7683" max="7683" width="61.7265625" customWidth="1"/>
    <col min="7938" max="7938" width="43.54296875" customWidth="1"/>
    <col min="7939" max="7939" width="61.7265625" customWidth="1"/>
    <col min="8194" max="8194" width="43.54296875" customWidth="1"/>
    <col min="8195" max="8195" width="61.7265625" customWidth="1"/>
    <col min="8450" max="8450" width="43.54296875" customWidth="1"/>
    <col min="8451" max="8451" width="61.7265625" customWidth="1"/>
    <col min="8706" max="8706" width="43.54296875" customWidth="1"/>
    <col min="8707" max="8707" width="61.7265625" customWidth="1"/>
    <col min="8962" max="8962" width="43.54296875" customWidth="1"/>
    <col min="8963" max="8963" width="61.7265625" customWidth="1"/>
    <col min="9218" max="9218" width="43.54296875" customWidth="1"/>
    <col min="9219" max="9219" width="61.7265625" customWidth="1"/>
    <col min="9474" max="9474" width="43.54296875" customWidth="1"/>
    <col min="9475" max="9475" width="61.7265625" customWidth="1"/>
    <col min="9730" max="9730" width="43.54296875" customWidth="1"/>
    <col min="9731" max="9731" width="61.7265625" customWidth="1"/>
    <col min="9986" max="9986" width="43.54296875" customWidth="1"/>
    <col min="9987" max="9987" width="61.7265625" customWidth="1"/>
    <col min="10242" max="10242" width="43.54296875" customWidth="1"/>
    <col min="10243" max="10243" width="61.7265625" customWidth="1"/>
    <col min="10498" max="10498" width="43.54296875" customWidth="1"/>
    <col min="10499" max="10499" width="61.7265625" customWidth="1"/>
    <col min="10754" max="10754" width="43.54296875" customWidth="1"/>
    <col min="10755" max="10755" width="61.7265625" customWidth="1"/>
    <col min="11010" max="11010" width="43.54296875" customWidth="1"/>
    <col min="11011" max="11011" width="61.7265625" customWidth="1"/>
    <col min="11266" max="11266" width="43.54296875" customWidth="1"/>
    <col min="11267" max="11267" width="61.7265625" customWidth="1"/>
    <col min="11522" max="11522" width="43.54296875" customWidth="1"/>
    <col min="11523" max="11523" width="61.7265625" customWidth="1"/>
    <col min="11778" max="11778" width="43.54296875" customWidth="1"/>
    <col min="11779" max="11779" width="61.7265625" customWidth="1"/>
    <col min="12034" max="12034" width="43.54296875" customWidth="1"/>
    <col min="12035" max="12035" width="61.7265625" customWidth="1"/>
    <col min="12290" max="12290" width="43.54296875" customWidth="1"/>
    <col min="12291" max="12291" width="61.7265625" customWidth="1"/>
    <col min="12546" max="12546" width="43.54296875" customWidth="1"/>
    <col min="12547" max="12547" width="61.7265625" customWidth="1"/>
    <col min="12802" max="12802" width="43.54296875" customWidth="1"/>
    <col min="12803" max="12803" width="61.7265625" customWidth="1"/>
    <col min="13058" max="13058" width="43.54296875" customWidth="1"/>
    <col min="13059" max="13059" width="61.7265625" customWidth="1"/>
    <col min="13314" max="13314" width="43.54296875" customWidth="1"/>
    <col min="13315" max="13315" width="61.7265625" customWidth="1"/>
    <col min="13570" max="13570" width="43.54296875" customWidth="1"/>
    <col min="13571" max="13571" width="61.7265625" customWidth="1"/>
    <col min="13826" max="13826" width="43.54296875" customWidth="1"/>
    <col min="13827" max="13827" width="61.7265625" customWidth="1"/>
    <col min="14082" max="14082" width="43.54296875" customWidth="1"/>
    <col min="14083" max="14083" width="61.7265625" customWidth="1"/>
    <col min="14338" max="14338" width="43.54296875" customWidth="1"/>
    <col min="14339" max="14339" width="61.7265625" customWidth="1"/>
    <col min="14594" max="14594" width="43.54296875" customWidth="1"/>
    <col min="14595" max="14595" width="61.7265625" customWidth="1"/>
    <col min="14850" max="14850" width="43.54296875" customWidth="1"/>
    <col min="14851" max="14851" width="61.7265625" customWidth="1"/>
    <col min="15106" max="15106" width="43.54296875" customWidth="1"/>
    <col min="15107" max="15107" width="61.7265625" customWidth="1"/>
    <col min="15362" max="15362" width="43.54296875" customWidth="1"/>
    <col min="15363" max="15363" width="61.7265625" customWidth="1"/>
    <col min="15618" max="15618" width="43.54296875" customWidth="1"/>
    <col min="15619" max="15619" width="61.7265625" customWidth="1"/>
    <col min="15874" max="15874" width="43.54296875" customWidth="1"/>
    <col min="15875" max="15875" width="61.7265625" customWidth="1"/>
    <col min="16130" max="16130" width="43.54296875" customWidth="1"/>
    <col min="16131" max="16131" width="61.7265625" customWidth="1"/>
  </cols>
  <sheetData>
    <row r="1" spans="1:8" ht="22.5" x14ac:dyDescent="0.45">
      <c r="A1" s="33">
        <f>'Step 2 COA'!E15</f>
        <v>0</v>
      </c>
      <c r="B1" s="34"/>
      <c r="C1" s="35"/>
      <c r="D1" s="35"/>
      <c r="E1" s="35"/>
      <c r="F1" s="35"/>
      <c r="G1" s="35"/>
      <c r="H1" s="35"/>
    </row>
    <row r="2" spans="1:8" ht="22.5" x14ac:dyDescent="0.45">
      <c r="A2" s="36">
        <f>'Step 2 COA'!E16</f>
        <v>0</v>
      </c>
      <c r="B2" s="37"/>
      <c r="C2" s="35"/>
      <c r="D2" s="35"/>
      <c r="E2" s="35"/>
      <c r="F2" s="35"/>
      <c r="G2" s="35"/>
      <c r="H2" s="35"/>
    </row>
    <row r="3" spans="1:8" ht="22.5" x14ac:dyDescent="0.45">
      <c r="A3" s="33">
        <f>'Step 2 COA'!E17</f>
        <v>0</v>
      </c>
      <c r="B3" s="37"/>
      <c r="C3" s="35"/>
      <c r="D3" s="35"/>
      <c r="E3" s="35"/>
      <c r="F3" s="35"/>
      <c r="G3" s="35"/>
      <c r="H3" s="35"/>
    </row>
    <row r="4" spans="1:8" ht="22.5" x14ac:dyDescent="0.45">
      <c r="A4" s="33">
        <f>'Step 2 COA'!E18</f>
        <v>0</v>
      </c>
      <c r="B4" s="37"/>
      <c r="C4" s="35"/>
      <c r="D4" s="35"/>
      <c r="E4" s="35"/>
      <c r="F4" s="35"/>
      <c r="G4" s="35"/>
      <c r="H4" s="35"/>
    </row>
    <row r="5" spans="1:8" ht="22.5" x14ac:dyDescent="0.45">
      <c r="A5" s="33">
        <f>'Step 2 COA'!E19</f>
        <v>0</v>
      </c>
      <c r="B5" s="37"/>
      <c r="C5" s="35"/>
      <c r="D5" s="35"/>
      <c r="E5" s="35"/>
      <c r="F5" s="35"/>
      <c r="G5" s="35"/>
      <c r="H5" s="35"/>
    </row>
    <row r="6" spans="1:8" ht="22.5" x14ac:dyDescent="0.45">
      <c r="A6" s="38">
        <f>'Step 2 COA'!E20</f>
        <v>0</v>
      </c>
      <c r="B6" s="37"/>
      <c r="C6" s="35"/>
      <c r="D6" s="35"/>
      <c r="E6" s="35"/>
      <c r="F6" s="35"/>
      <c r="G6" s="35"/>
      <c r="H6" s="35"/>
    </row>
    <row r="7" spans="1:8" x14ac:dyDescent="0.35">
      <c r="A7" s="39"/>
      <c r="B7" s="35"/>
      <c r="C7" s="35"/>
      <c r="D7" s="35"/>
      <c r="E7" s="35"/>
      <c r="F7" s="35"/>
      <c r="G7" s="35"/>
      <c r="H7" s="35"/>
    </row>
    <row r="8" spans="1:8" x14ac:dyDescent="0.35">
      <c r="A8" s="40"/>
      <c r="B8" s="35"/>
      <c r="C8" s="35"/>
      <c r="D8" s="35"/>
      <c r="E8" s="35"/>
      <c r="F8" s="35"/>
      <c r="G8" s="35"/>
      <c r="H8" s="35"/>
    </row>
    <row r="9" spans="1:8" x14ac:dyDescent="0.35">
      <c r="B9" s="35"/>
      <c r="C9" s="35"/>
      <c r="D9" s="35"/>
      <c r="E9" s="35"/>
      <c r="F9" s="35"/>
      <c r="G9" s="35"/>
      <c r="H9" s="35"/>
    </row>
    <row r="10" spans="1:8" x14ac:dyDescent="0.35">
      <c r="A10" s="41"/>
      <c r="B10" s="35"/>
      <c r="C10" s="35"/>
      <c r="D10" s="35"/>
      <c r="E10" s="35"/>
      <c r="F10" s="35"/>
      <c r="G10" s="35"/>
      <c r="H10" s="35"/>
    </row>
    <row r="11" spans="1:8" ht="22.5" x14ac:dyDescent="0.45">
      <c r="A11" s="42" t="s">
        <v>51</v>
      </c>
      <c r="B11" s="35"/>
      <c r="C11" s="35"/>
      <c r="D11" s="35"/>
      <c r="E11" s="35"/>
      <c r="F11" s="35"/>
      <c r="G11" s="35"/>
      <c r="H11" s="35"/>
    </row>
    <row r="12" spans="1:8" ht="22.5" x14ac:dyDescent="0.45">
      <c r="A12" s="42" t="s">
        <v>121</v>
      </c>
      <c r="B12" s="35"/>
      <c r="C12" s="35"/>
      <c r="D12" s="35"/>
      <c r="E12" s="35"/>
      <c r="F12" s="35"/>
      <c r="G12" s="35"/>
      <c r="H12" s="35"/>
    </row>
    <row r="13" spans="1:8" x14ac:dyDescent="0.35">
      <c r="A13" s="35"/>
      <c r="B13" s="35"/>
      <c r="C13" s="35"/>
      <c r="D13" s="35"/>
      <c r="E13" s="35"/>
      <c r="F13" s="35"/>
      <c r="G13" s="35"/>
      <c r="H13" s="35"/>
    </row>
    <row r="14" spans="1:8" x14ac:dyDescent="0.35">
      <c r="A14" s="35"/>
      <c r="B14" s="35"/>
      <c r="C14" s="35"/>
      <c r="D14" s="35"/>
      <c r="E14" s="35"/>
      <c r="F14" s="35"/>
      <c r="G14" s="35"/>
      <c r="H14" s="35"/>
    </row>
    <row r="15" spans="1:8" ht="18" x14ac:dyDescent="0.4">
      <c r="A15" s="43" t="s">
        <v>52</v>
      </c>
      <c r="B15" s="35"/>
      <c r="C15" s="35"/>
      <c r="D15" s="35"/>
      <c r="E15" s="35"/>
      <c r="F15" s="35"/>
      <c r="G15" s="35"/>
      <c r="H15" s="35"/>
    </row>
    <row r="16" spans="1:8" x14ac:dyDescent="0.35">
      <c r="A16" s="35"/>
      <c r="B16" s="35"/>
      <c r="C16" s="35"/>
      <c r="D16" s="35"/>
      <c r="E16" s="35"/>
      <c r="F16" s="35"/>
      <c r="G16" s="35"/>
      <c r="H16" s="35"/>
    </row>
    <row r="17" spans="1:8" s="47" customFormat="1" ht="15.5" x14ac:dyDescent="0.35">
      <c r="A17" s="44" t="s">
        <v>53</v>
      </c>
      <c r="B17" s="45">
        <f>'Step 2 COA'!E15</f>
        <v>0</v>
      </c>
      <c r="C17" s="46"/>
      <c r="D17" s="46"/>
      <c r="E17" s="46"/>
      <c r="F17" s="46"/>
      <c r="G17" s="46"/>
      <c r="H17" s="46"/>
    </row>
    <row r="18" spans="1:8" s="47" customFormat="1" ht="15.5" x14ac:dyDescent="0.35">
      <c r="A18" s="44" t="s">
        <v>54</v>
      </c>
      <c r="B18" s="48">
        <f>'Step 2 COA'!E21</f>
        <v>0</v>
      </c>
      <c r="C18" s="46"/>
      <c r="D18" s="46"/>
      <c r="E18" s="46"/>
      <c r="F18" s="46"/>
      <c r="G18" s="46"/>
      <c r="H18" s="46"/>
    </row>
    <row r="19" spans="1:8" s="47" customFormat="1" ht="15.5" x14ac:dyDescent="0.35">
      <c r="A19" s="44" t="s">
        <v>55</v>
      </c>
      <c r="B19" s="49">
        <f>'Step 2 COA'!E22</f>
        <v>0</v>
      </c>
      <c r="D19" s="46"/>
      <c r="E19" s="46"/>
      <c r="F19" s="46"/>
      <c r="G19" s="46"/>
      <c r="H19" s="46"/>
    </row>
    <row r="20" spans="1:8" x14ac:dyDescent="0.35">
      <c r="A20" s="35"/>
      <c r="B20" s="35"/>
      <c r="C20" s="35"/>
      <c r="D20" s="35"/>
      <c r="E20" s="35"/>
      <c r="F20" s="35"/>
      <c r="G20" s="35"/>
      <c r="H20" s="35"/>
    </row>
    <row r="21" spans="1:8" s="52" customFormat="1" ht="15.5" x14ac:dyDescent="0.35">
      <c r="A21" s="50" t="s">
        <v>56</v>
      </c>
      <c r="B21" s="51"/>
      <c r="C21" s="51"/>
      <c r="D21" s="51"/>
      <c r="E21" s="51"/>
      <c r="F21" s="51"/>
      <c r="G21" s="51"/>
      <c r="H21" s="51"/>
    </row>
    <row r="22" spans="1:8" s="52" customFormat="1" ht="15.5" x14ac:dyDescent="0.35">
      <c r="A22" s="50"/>
      <c r="B22" s="51"/>
      <c r="C22" s="51"/>
      <c r="D22" s="51"/>
      <c r="E22" s="51"/>
      <c r="F22" s="51"/>
      <c r="G22" s="51"/>
      <c r="H22" s="51"/>
    </row>
    <row r="23" spans="1:8" s="52" customFormat="1" ht="15.5" x14ac:dyDescent="0.35">
      <c r="A23" s="50" t="s">
        <v>57</v>
      </c>
      <c r="B23" s="51"/>
      <c r="C23" s="51"/>
      <c r="D23" s="51"/>
      <c r="E23" s="51"/>
      <c r="F23" s="51"/>
      <c r="G23" s="51"/>
      <c r="H23" s="51"/>
    </row>
    <row r="24" spans="1:8" s="52" customFormat="1" ht="15.5" x14ac:dyDescent="0.35">
      <c r="A24" s="50" t="s">
        <v>58</v>
      </c>
      <c r="B24" s="51"/>
      <c r="C24" s="51"/>
      <c r="D24" s="51"/>
      <c r="E24" s="51"/>
      <c r="F24" s="51"/>
      <c r="G24" s="51"/>
      <c r="H24" s="51"/>
    </row>
    <row r="25" spans="1:8" s="52" customFormat="1" ht="15.5" x14ac:dyDescent="0.35">
      <c r="A25" s="53" t="s">
        <v>59</v>
      </c>
      <c r="B25" s="51"/>
      <c r="C25" s="51"/>
      <c r="D25" s="51"/>
      <c r="E25" s="51"/>
      <c r="F25" s="51"/>
      <c r="G25" s="51"/>
      <c r="H25" s="51"/>
    </row>
    <row r="26" spans="1:8" s="52" customFormat="1" ht="15.5" x14ac:dyDescent="0.35">
      <c r="A26" s="50" t="s">
        <v>60</v>
      </c>
      <c r="B26" s="51"/>
      <c r="C26" s="51"/>
      <c r="D26" s="51"/>
      <c r="E26" s="51"/>
      <c r="F26" s="51"/>
      <c r="G26" s="51"/>
      <c r="H26" s="51"/>
    </row>
    <row r="27" spans="1:8" s="52" customFormat="1" ht="15.5" x14ac:dyDescent="0.35">
      <c r="A27" s="50" t="s">
        <v>61</v>
      </c>
      <c r="C27" s="51"/>
      <c r="D27" s="51"/>
      <c r="E27" s="51"/>
      <c r="F27" s="51"/>
      <c r="G27" s="51"/>
      <c r="H27" s="51"/>
    </row>
    <row r="28" spans="1:8" s="52" customFormat="1" ht="15.5" x14ac:dyDescent="0.35">
      <c r="A28" s="50" t="s">
        <v>62</v>
      </c>
      <c r="B28" s="51"/>
      <c r="C28" s="51"/>
      <c r="D28" s="51"/>
      <c r="E28" s="51"/>
      <c r="F28" s="51"/>
      <c r="G28" s="51"/>
      <c r="H28" s="51"/>
    </row>
    <row r="29" spans="1:8" s="52" customFormat="1" ht="15.5" x14ac:dyDescent="0.35">
      <c r="A29" s="51"/>
      <c r="B29" s="51"/>
      <c r="C29" s="51"/>
      <c r="D29" s="51"/>
      <c r="E29" s="51"/>
      <c r="F29" s="51"/>
      <c r="G29" s="51"/>
      <c r="H29" s="51"/>
    </row>
    <row r="30" spans="1:8" s="52" customFormat="1" ht="15.5" x14ac:dyDescent="0.35">
      <c r="A30" s="50" t="s">
        <v>63</v>
      </c>
      <c r="B30" s="51"/>
      <c r="C30" s="51"/>
      <c r="D30" s="51"/>
      <c r="E30" s="51"/>
      <c r="F30" s="51"/>
      <c r="G30" s="51"/>
      <c r="H30" s="51"/>
    </row>
    <row r="31" spans="1:8" s="56" customFormat="1" ht="15.5" x14ac:dyDescent="0.35">
      <c r="A31" s="49" t="s">
        <v>64</v>
      </c>
      <c r="B31" s="83">
        <v>44823</v>
      </c>
      <c r="C31" s="55"/>
      <c r="D31" s="55"/>
      <c r="E31" s="55"/>
      <c r="F31" s="55"/>
      <c r="G31" s="55"/>
      <c r="H31" s="55"/>
    </row>
    <row r="32" spans="1:8" s="56" customFormat="1" ht="15.5" x14ac:dyDescent="0.35">
      <c r="A32" s="49" t="s">
        <v>65</v>
      </c>
      <c r="B32" s="83">
        <v>45086</v>
      </c>
      <c r="C32" s="55"/>
      <c r="D32" s="55"/>
      <c r="E32" s="55"/>
      <c r="F32" s="55"/>
      <c r="G32" s="55"/>
      <c r="H32" s="55"/>
    </row>
    <row r="33" spans="1:8" x14ac:dyDescent="0.35">
      <c r="A33" s="35"/>
      <c r="B33" s="35"/>
      <c r="C33" s="35"/>
      <c r="D33" s="35"/>
      <c r="E33" s="35"/>
      <c r="F33" s="35"/>
      <c r="G33" s="35"/>
      <c r="H33" s="35"/>
    </row>
    <row r="34" spans="1:8" ht="15.5" x14ac:dyDescent="0.35">
      <c r="A34" s="50" t="s">
        <v>66</v>
      </c>
      <c r="B34" s="35"/>
      <c r="C34" s="35"/>
      <c r="D34" s="35"/>
      <c r="E34" s="35"/>
      <c r="F34" s="35"/>
      <c r="G34" s="35"/>
      <c r="H34" s="35"/>
    </row>
    <row r="35" spans="1:8" s="47" customFormat="1" ht="15.5" x14ac:dyDescent="0.35">
      <c r="A35" s="57" t="s">
        <v>67</v>
      </c>
      <c r="B35" s="58" t="s">
        <v>68</v>
      </c>
      <c r="C35" s="46"/>
      <c r="D35" s="46"/>
      <c r="E35" s="46"/>
      <c r="F35" s="46"/>
      <c r="G35" s="46"/>
      <c r="H35" s="46"/>
    </row>
    <row r="36" spans="1:8" s="47" customFormat="1" ht="15.5" x14ac:dyDescent="0.35">
      <c r="A36" s="44" t="s">
        <v>69</v>
      </c>
      <c r="B36" s="110">
        <v>0</v>
      </c>
      <c r="C36" s="46"/>
      <c r="D36" s="46"/>
      <c r="E36" s="46"/>
      <c r="F36" s="46"/>
      <c r="G36" s="46"/>
      <c r="H36" s="46"/>
    </row>
    <row r="37" spans="1:8" s="47" customFormat="1" ht="15.5" x14ac:dyDescent="0.35">
      <c r="A37" s="44" t="s">
        <v>70</v>
      </c>
      <c r="B37" s="110">
        <v>0</v>
      </c>
      <c r="C37" s="46"/>
      <c r="D37" s="46"/>
      <c r="E37" s="46"/>
      <c r="F37" s="46"/>
      <c r="G37" s="46"/>
      <c r="H37" s="46"/>
    </row>
    <row r="38" spans="1:8" s="47" customFormat="1" ht="15.5" x14ac:dyDescent="0.35">
      <c r="A38" s="44" t="s">
        <v>71</v>
      </c>
      <c r="B38" s="110">
        <v>0</v>
      </c>
      <c r="C38" s="46"/>
      <c r="D38" s="46"/>
      <c r="E38" s="46"/>
      <c r="F38" s="46"/>
      <c r="G38" s="46"/>
      <c r="H38" s="46"/>
    </row>
    <row r="39" spans="1:8" s="47" customFormat="1" ht="16" thickBot="1" x14ac:dyDescent="0.4">
      <c r="A39" s="60" t="s">
        <v>36</v>
      </c>
      <c r="B39" s="110">
        <f>SUM(B36:B38)</f>
        <v>0</v>
      </c>
      <c r="C39" s="46"/>
      <c r="D39" s="46"/>
      <c r="E39" s="46"/>
      <c r="F39" s="46"/>
      <c r="G39" s="46"/>
      <c r="H39" s="46"/>
    </row>
    <row r="40" spans="1:8" ht="15" thickTop="1" x14ac:dyDescent="0.35">
      <c r="A40" s="35"/>
      <c r="B40" s="61"/>
      <c r="C40" s="35"/>
      <c r="D40" s="35"/>
      <c r="E40" s="35"/>
      <c r="F40" s="35"/>
      <c r="G40" s="35"/>
      <c r="H40" s="35"/>
    </row>
    <row r="41" spans="1:8" ht="15.5" x14ac:dyDescent="0.35">
      <c r="A41" s="50" t="s">
        <v>72</v>
      </c>
      <c r="B41" s="61"/>
      <c r="C41" s="35"/>
      <c r="D41" s="35"/>
      <c r="E41" s="35"/>
      <c r="F41" s="35"/>
      <c r="G41" s="35"/>
      <c r="H41" s="35"/>
    </row>
    <row r="42" spans="1:8" s="47" customFormat="1" ht="15.5" x14ac:dyDescent="0.35">
      <c r="A42" s="54" t="s">
        <v>123</v>
      </c>
      <c r="B42" s="59">
        <f>H43</f>
        <v>0</v>
      </c>
      <c r="C42" s="46"/>
      <c r="D42" s="88"/>
      <c r="E42" s="89" t="s">
        <v>84</v>
      </c>
      <c r="F42" s="89" t="s">
        <v>85</v>
      </c>
      <c r="G42" s="89" t="s">
        <v>81</v>
      </c>
      <c r="H42" s="89" t="s">
        <v>36</v>
      </c>
    </row>
    <row r="43" spans="1:8" s="47" customFormat="1" ht="15.5" x14ac:dyDescent="0.35">
      <c r="A43" s="54" t="s">
        <v>124</v>
      </c>
      <c r="B43" s="59">
        <f>H44</f>
        <v>0</v>
      </c>
      <c r="C43" s="46"/>
      <c r="D43" s="90" t="s">
        <v>82</v>
      </c>
      <c r="E43" s="108"/>
      <c r="F43" s="109"/>
      <c r="G43" s="109"/>
      <c r="H43" s="91">
        <f>E43+F43+G43</f>
        <v>0</v>
      </c>
    </row>
    <row r="44" spans="1:8" s="47" customFormat="1" ht="16" thickBot="1" x14ac:dyDescent="0.4">
      <c r="A44" s="62" t="s">
        <v>36</v>
      </c>
      <c r="B44" s="59">
        <f>SUM(B42:B43)</f>
        <v>0</v>
      </c>
      <c r="C44" s="46"/>
      <c r="D44" s="90" t="s">
        <v>83</v>
      </c>
      <c r="E44" s="108"/>
      <c r="F44" s="109"/>
      <c r="G44" s="109"/>
      <c r="H44" s="91">
        <f>E44+F44+G44</f>
        <v>0</v>
      </c>
    </row>
    <row r="45" spans="1:8" s="47" customFormat="1" ht="16" thickTop="1" x14ac:dyDescent="0.35">
      <c r="A45" s="35"/>
      <c r="B45" s="35"/>
      <c r="C45" s="46"/>
    </row>
    <row r="46" spans="1:8" ht="15.5" x14ac:dyDescent="0.35">
      <c r="A46" s="50" t="s">
        <v>73</v>
      </c>
      <c r="B46" s="51"/>
      <c r="C46" s="35"/>
      <c r="D46" s="35"/>
      <c r="E46" s="35"/>
      <c r="F46" s="35"/>
      <c r="G46" s="35"/>
      <c r="H46" s="35"/>
    </row>
    <row r="47" spans="1:8" s="52" customFormat="1" ht="15.5" x14ac:dyDescent="0.35">
      <c r="A47" s="50" t="s">
        <v>74</v>
      </c>
      <c r="B47" s="51"/>
      <c r="C47" s="51"/>
      <c r="D47" s="51"/>
      <c r="E47" s="51"/>
      <c r="F47" s="51"/>
      <c r="G47" s="51"/>
      <c r="H47" s="63"/>
    </row>
    <row r="48" spans="1:8" s="52" customFormat="1" ht="15.5" x14ac:dyDescent="0.35">
      <c r="A48" s="50"/>
      <c r="B48" s="51"/>
      <c r="C48" s="51"/>
      <c r="D48" s="51"/>
      <c r="E48" s="51"/>
      <c r="F48" s="51"/>
      <c r="G48" s="51"/>
      <c r="H48" s="51"/>
    </row>
    <row r="49" spans="1:8" s="52" customFormat="1" ht="15.5" x14ac:dyDescent="0.35">
      <c r="A49" s="50"/>
      <c r="B49" s="51"/>
      <c r="C49" s="51"/>
      <c r="D49" s="51"/>
      <c r="E49" s="51"/>
      <c r="F49" s="51"/>
      <c r="G49" s="51"/>
      <c r="H49" s="51"/>
    </row>
    <row r="50" spans="1:8" s="52" customFormat="1" ht="15.5" x14ac:dyDescent="0.35">
      <c r="A50" s="50"/>
      <c r="B50" s="51"/>
      <c r="C50" s="51"/>
      <c r="D50" s="51"/>
      <c r="E50" s="51"/>
      <c r="F50" s="51"/>
      <c r="G50" s="51"/>
      <c r="H50" s="51"/>
    </row>
    <row r="51" spans="1:8" s="52" customFormat="1" ht="15.5" x14ac:dyDescent="0.35">
      <c r="A51" s="64" t="s">
        <v>117</v>
      </c>
      <c r="B51" s="51"/>
      <c r="C51" s="51"/>
      <c r="D51" s="51"/>
      <c r="E51" s="51"/>
      <c r="F51" s="51"/>
      <c r="G51" s="51"/>
      <c r="H51" s="51"/>
    </row>
    <row r="52" spans="1:8" s="52" customFormat="1" ht="15.5" x14ac:dyDescent="0.35">
      <c r="A52" s="64"/>
      <c r="B52" s="51"/>
      <c r="C52" s="51"/>
      <c r="D52" s="51"/>
      <c r="E52" s="51"/>
      <c r="F52" s="51"/>
      <c r="G52" s="51"/>
      <c r="H52" s="51"/>
    </row>
    <row r="53" spans="1:8" s="52" customFormat="1" ht="15.5" x14ac:dyDescent="0.35">
      <c r="A53" s="50"/>
      <c r="B53" s="51"/>
      <c r="C53" s="51"/>
      <c r="D53" s="51"/>
      <c r="E53" s="51"/>
      <c r="F53" s="51"/>
      <c r="G53" s="51"/>
      <c r="H53" s="51"/>
    </row>
    <row r="54" spans="1:8" s="52" customFormat="1" ht="15.5" x14ac:dyDescent="0.35">
      <c r="A54" s="50"/>
      <c r="B54" s="51"/>
      <c r="C54" s="51"/>
      <c r="D54" s="51"/>
      <c r="E54" s="51"/>
      <c r="F54" s="51"/>
      <c r="G54" s="51"/>
      <c r="H54" s="51"/>
    </row>
    <row r="55" spans="1:8" s="52" customFormat="1" ht="15.5" x14ac:dyDescent="0.35">
      <c r="A55" s="50"/>
      <c r="B55" s="51"/>
      <c r="C55" s="51"/>
      <c r="D55" s="51"/>
      <c r="E55" s="51"/>
      <c r="F55" s="51"/>
      <c r="G55" s="51"/>
      <c r="H55" s="51"/>
    </row>
    <row r="56" spans="1:8" s="52" customFormat="1" ht="15.5" x14ac:dyDescent="0.35">
      <c r="A56" s="50" t="s">
        <v>75</v>
      </c>
      <c r="B56" s="51"/>
      <c r="C56" s="51"/>
      <c r="D56" s="51"/>
      <c r="E56" s="51"/>
      <c r="F56" s="51"/>
      <c r="G56" s="51"/>
      <c r="H56" s="51"/>
    </row>
    <row r="57" spans="1:8" s="52" customFormat="1" ht="15.5" x14ac:dyDescent="0.35">
      <c r="A57" s="50"/>
      <c r="B57" s="51"/>
      <c r="C57" s="51"/>
      <c r="D57" s="51"/>
      <c r="E57" s="51"/>
      <c r="F57" s="51"/>
      <c r="G57" s="51"/>
      <c r="H57" s="51"/>
    </row>
    <row r="58" spans="1:8" s="52" customFormat="1" ht="15.5" x14ac:dyDescent="0.35">
      <c r="B58" s="51"/>
      <c r="C58" s="51"/>
      <c r="D58" s="51"/>
      <c r="E58" s="51"/>
      <c r="F58" s="51"/>
      <c r="G58" s="51"/>
      <c r="H58" s="51"/>
    </row>
    <row r="59" spans="1:8" s="52" customFormat="1" ht="15.5" x14ac:dyDescent="0.35">
      <c r="A59" s="64" t="s">
        <v>76</v>
      </c>
      <c r="B59" s="65">
        <f ca="1">TODAY()</f>
        <v>44712</v>
      </c>
      <c r="C59" s="51"/>
      <c r="D59" s="51"/>
      <c r="E59" s="51"/>
      <c r="F59" s="51"/>
      <c r="G59" s="51"/>
      <c r="H59" s="51"/>
    </row>
    <row r="60" spans="1:8" s="52" customFormat="1" ht="15.5" x14ac:dyDescent="0.35">
      <c r="A60" s="35"/>
      <c r="B60" s="35"/>
      <c r="C60" s="51"/>
      <c r="D60" s="51"/>
      <c r="E60" s="51"/>
      <c r="F60" s="51"/>
      <c r="G60" s="51"/>
      <c r="H60" s="51"/>
    </row>
    <row r="61" spans="1:8" x14ac:dyDescent="0.35">
      <c r="A61" s="35"/>
      <c r="B61" s="35"/>
      <c r="C61" s="35"/>
      <c r="D61" s="35"/>
      <c r="E61" s="35"/>
      <c r="F61" s="35"/>
      <c r="G61" s="35"/>
      <c r="H61" s="35"/>
    </row>
    <row r="62" spans="1:8" x14ac:dyDescent="0.35">
      <c r="A62" s="35"/>
      <c r="B62" s="35"/>
      <c r="C62" s="35"/>
      <c r="D62" s="35"/>
      <c r="E62" s="35"/>
      <c r="F62" s="35"/>
      <c r="G62" s="35"/>
      <c r="H62" s="35"/>
    </row>
    <row r="63" spans="1:8" x14ac:dyDescent="0.35">
      <c r="A63" s="35"/>
      <c r="B63" s="35"/>
      <c r="C63" s="35"/>
      <c r="D63" s="35"/>
      <c r="E63" s="35"/>
      <c r="F63" s="35"/>
      <c r="G63" s="35"/>
      <c r="H63" s="35"/>
    </row>
    <row r="64" spans="1:8" x14ac:dyDescent="0.35">
      <c r="A64" s="35"/>
      <c r="B64" s="35"/>
      <c r="C64" s="35"/>
      <c r="D64" s="35"/>
      <c r="E64" s="35"/>
      <c r="F64" s="35"/>
      <c r="G64" s="35"/>
      <c r="H64" s="35"/>
    </row>
    <row r="65" spans="1:8" x14ac:dyDescent="0.35">
      <c r="A65" s="35"/>
      <c r="B65" s="35"/>
      <c r="C65" s="35"/>
      <c r="D65" s="35"/>
      <c r="E65" s="35"/>
      <c r="F65" s="35"/>
      <c r="G65" s="35"/>
      <c r="H65" s="35"/>
    </row>
    <row r="66" spans="1:8" x14ac:dyDescent="0.35">
      <c r="A66" s="35"/>
      <c r="B66" s="35"/>
      <c r="C66" s="35"/>
      <c r="D66" s="35"/>
      <c r="E66" s="35"/>
      <c r="F66" s="35"/>
      <c r="G66" s="35"/>
      <c r="H66" s="35"/>
    </row>
    <row r="67" spans="1:8" x14ac:dyDescent="0.35">
      <c r="C67" s="35"/>
      <c r="D67" s="35"/>
      <c r="E67" s="35"/>
      <c r="F67" s="35"/>
      <c r="G67" s="35"/>
      <c r="H67" s="35"/>
    </row>
  </sheetData>
  <sheetProtection algorithmName="SHA-512" hashValue="08og+r7pTcEa1nigaVu+j6QKkpCl7+jPY9MNbNd7MoBZMMp1pVcljs0NDp+8dJ5TwT5MBzcFEg1qNUD7ISWv+w==" saltValue="8PfbNcyY2uy2XVABVzKINw==" spinCount="100000" sheet="1" objects="1" scenarios="1"/>
  <pageMargins left="0.94488188976377963" right="0.74803149606299213" top="1.9685039370078741" bottom="0.98425196850393704" header="0.51181102362204722" footer="0.51181102362204722"/>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3"/>
  <sheetViews>
    <sheetView workbookViewId="0">
      <selection activeCell="A10" sqref="A10:XFD10"/>
    </sheetView>
  </sheetViews>
  <sheetFormatPr defaultRowHeight="14.5" x14ac:dyDescent="0.35"/>
  <cols>
    <col min="1" max="1" width="26.1796875" bestFit="1" customWidth="1"/>
    <col min="2" max="2" width="21.453125" customWidth="1"/>
  </cols>
  <sheetData>
    <row r="1" spans="1:3" x14ac:dyDescent="0.35">
      <c r="A1" s="141" t="s">
        <v>99</v>
      </c>
      <c r="B1" s="142"/>
      <c r="C1" s="142"/>
    </row>
    <row r="2" spans="1:3" x14ac:dyDescent="0.35">
      <c r="A2" s="97"/>
      <c r="B2" s="97" t="s">
        <v>100</v>
      </c>
      <c r="C2" t="s">
        <v>101</v>
      </c>
    </row>
    <row r="3" spans="1:3" x14ac:dyDescent="0.35">
      <c r="A3" s="98" t="s">
        <v>8</v>
      </c>
      <c r="B3" s="111"/>
      <c r="C3" s="111"/>
    </row>
    <row r="4" spans="1:3" x14ac:dyDescent="0.35">
      <c r="A4" s="98" t="s">
        <v>102</v>
      </c>
      <c r="B4" s="111"/>
      <c r="C4" s="111"/>
    </row>
    <row r="5" spans="1:3" x14ac:dyDescent="0.35">
      <c r="A5" s="98" t="s">
        <v>103</v>
      </c>
      <c r="B5" s="111"/>
      <c r="C5" s="111"/>
    </row>
    <row r="6" spans="1:3" x14ac:dyDescent="0.35">
      <c r="A6" s="143" t="s">
        <v>104</v>
      </c>
      <c r="B6" s="144"/>
      <c r="C6" s="144"/>
    </row>
    <row r="7" spans="1:3" x14ac:dyDescent="0.35">
      <c r="A7" s="99" t="s">
        <v>105</v>
      </c>
      <c r="B7" s="135"/>
      <c r="C7" s="136"/>
    </row>
    <row r="8" spans="1:3" ht="21.75" customHeight="1" x14ac:dyDescent="0.35">
      <c r="A8" s="98" t="s">
        <v>106</v>
      </c>
      <c r="B8" s="135"/>
      <c r="C8" s="136"/>
    </row>
    <row r="9" spans="1:3" ht="21.75" customHeight="1" x14ac:dyDescent="0.35">
      <c r="A9" s="98" t="s">
        <v>107</v>
      </c>
      <c r="B9" s="135"/>
      <c r="C9" s="136"/>
    </row>
    <row r="10" spans="1:3" ht="21.75" customHeight="1" x14ac:dyDescent="0.35">
      <c r="A10" s="98" t="s">
        <v>108</v>
      </c>
      <c r="B10" s="135"/>
      <c r="C10" s="136"/>
    </row>
    <row r="11" spans="1:3" ht="21.75" customHeight="1" x14ac:dyDescent="0.35">
      <c r="A11" s="98" t="s">
        <v>109</v>
      </c>
      <c r="B11" s="135"/>
      <c r="C11" s="136"/>
    </row>
    <row r="12" spans="1:3" ht="21.75" customHeight="1" x14ac:dyDescent="0.35">
      <c r="A12" s="98" t="s">
        <v>22</v>
      </c>
      <c r="B12" s="137"/>
      <c r="C12" s="138"/>
    </row>
    <row r="13" spans="1:3" ht="21.75" customHeight="1" x14ac:dyDescent="0.35">
      <c r="A13" s="98" t="s">
        <v>110</v>
      </c>
      <c r="B13" s="139"/>
      <c r="C13" s="140"/>
    </row>
  </sheetData>
  <sheetProtection algorithmName="SHA-512" hashValue="Vj5ED8FyJQCc6XUr8THgx4vGU84P0Po4CNC9N6eTyJu6+sdudGJjqVIOzbURmMgIqQvxWL24Vqe/44TeFJi2bg==" saltValue="nFRq+jJZzoIZ6TfUfRN6UQ==" spinCount="100000" sheet="1" objects="1" scenarios="1"/>
  <mergeCells count="9">
    <mergeCell ref="B11:C11"/>
    <mergeCell ref="B12:C12"/>
    <mergeCell ref="B13:C13"/>
    <mergeCell ref="B9:C9"/>
    <mergeCell ref="A1:C1"/>
    <mergeCell ref="A6:C6"/>
    <mergeCell ref="B7:C7"/>
    <mergeCell ref="B8:C8"/>
    <mergeCell ref="B10:C10"/>
  </mergeCells>
  <dataValidations count="1">
    <dataValidation type="list" allowBlank="1" showInputMessage="1" showErrorMessage="1" sqref="B13:C13" xr:uid="{00000000-0002-0000-0400-000000000000}">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xdr:col>
                    <xdr:colOff>869950</xdr:colOff>
                    <xdr:row>6</xdr:row>
                    <xdr:rowOff>76200</xdr:rowOff>
                  </from>
                  <to>
                    <xdr:col>1</xdr:col>
                    <xdr:colOff>1104900</xdr:colOff>
                    <xdr:row>6</xdr:row>
                    <xdr:rowOff>361950</xdr:rowOff>
                  </to>
                </anchor>
              </controlPr>
            </control>
          </mc:Choice>
        </mc:AlternateContent>
        <mc:AlternateContent xmlns:mc="http://schemas.openxmlformats.org/markup-compatibility/2006">
          <mc:Choice Requires="x14">
            <control shapeId="3089" r:id="rId4" name="Check Box 17">
              <controlPr defaultSize="0" autoFill="0" autoLine="0" autoPict="0">
                <anchor moveWithCells="1">
                  <from>
                    <xdr:col>1</xdr:col>
                    <xdr:colOff>869950</xdr:colOff>
                    <xdr:row>7</xdr:row>
                    <xdr:rowOff>0</xdr:rowOff>
                  </from>
                  <to>
                    <xdr:col>1</xdr:col>
                    <xdr:colOff>1104900</xdr:colOff>
                    <xdr:row>8</xdr:row>
                    <xdr:rowOff>12700</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1</xdr:col>
                    <xdr:colOff>876300</xdr:colOff>
                    <xdr:row>8</xdr:row>
                    <xdr:rowOff>0</xdr:rowOff>
                  </from>
                  <to>
                    <xdr:col>1</xdr:col>
                    <xdr:colOff>1117600</xdr:colOff>
                    <xdr:row>9</xdr:row>
                    <xdr:rowOff>12700</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from>
                    <xdr:col>1</xdr:col>
                    <xdr:colOff>869950</xdr:colOff>
                    <xdr:row>8</xdr:row>
                    <xdr:rowOff>19050</xdr:rowOff>
                  </from>
                  <to>
                    <xdr:col>1</xdr:col>
                    <xdr:colOff>1104900</xdr:colOff>
                    <xdr:row>9</xdr:row>
                    <xdr:rowOff>31750</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1</xdr:col>
                    <xdr:colOff>876300</xdr:colOff>
                    <xdr:row>9</xdr:row>
                    <xdr:rowOff>0</xdr:rowOff>
                  </from>
                  <to>
                    <xdr:col>1</xdr:col>
                    <xdr:colOff>1117600</xdr:colOff>
                    <xdr:row>10</xdr:row>
                    <xdr:rowOff>12700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1</xdr:col>
                    <xdr:colOff>876300</xdr:colOff>
                    <xdr:row>9</xdr:row>
                    <xdr:rowOff>31750</xdr:rowOff>
                  </from>
                  <to>
                    <xdr:col>1</xdr:col>
                    <xdr:colOff>1117600</xdr:colOff>
                    <xdr:row>10</xdr:row>
                    <xdr:rowOff>38100</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1</xdr:col>
                    <xdr:colOff>857250</xdr:colOff>
                    <xdr:row>10</xdr:row>
                    <xdr:rowOff>0</xdr:rowOff>
                  </from>
                  <to>
                    <xdr:col>1</xdr:col>
                    <xdr:colOff>1098550</xdr:colOff>
                    <xdr:row>11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t:lpstr>
      <vt:lpstr>Step 1 US loan application form</vt:lpstr>
      <vt:lpstr>Step 2 COA</vt:lpstr>
      <vt:lpstr>Step 3 Visa Letter</vt:lpstr>
      <vt:lpstr>Office Use</vt:lpstr>
    </vt:vector>
  </TitlesOfParts>
  <Company>RHUL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Chu</dc:creator>
  <cp:lastModifiedBy>Ellis, Amanda</cp:lastModifiedBy>
  <cp:lastPrinted>2016-05-11T14:29:07Z</cp:lastPrinted>
  <dcterms:created xsi:type="dcterms:W3CDTF">2015-03-23T15:59:15Z</dcterms:created>
  <dcterms:modified xsi:type="dcterms:W3CDTF">2022-05-31T13:08:27Z</dcterms:modified>
</cp:coreProperties>
</file>